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15576" windowHeight="12012" activeTab="3"/>
  </bookViews>
  <sheets>
    <sheet name="פורמט" sheetId="7" r:id="rId1"/>
    <sheet name="נב&quot;מ" sheetId="8" r:id="rId2"/>
    <sheet name="שו&quot;ט" sheetId="9" r:id="rId3"/>
    <sheet name="סה&quot;כ" sheetId="10" r:id="rId4"/>
  </sheets>
  <calcPr calcId="145621"/>
</workbook>
</file>

<file path=xl/calcChain.xml><?xml version="1.0" encoding="utf-8"?>
<calcChain xmlns="http://schemas.openxmlformats.org/spreadsheetml/2006/main">
  <c r="G7" i="10" l="1"/>
  <c r="G11" i="10"/>
  <c r="G15" i="10"/>
  <c r="G19" i="10"/>
  <c r="G23" i="10"/>
  <c r="G27" i="10"/>
  <c r="G29" i="10"/>
  <c r="G33" i="10"/>
  <c r="G52" i="7"/>
  <c r="F47" i="10"/>
  <c r="G47" i="10" s="1"/>
  <c r="G48" i="10" s="1"/>
  <c r="G50" i="10" s="1"/>
  <c r="E41" i="10"/>
  <c r="G41" i="10" s="1"/>
  <c r="E42" i="10"/>
  <c r="E40" i="10"/>
  <c r="G40" i="10" s="1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4" i="10"/>
  <c r="G5" i="9"/>
  <c r="G5" i="10" s="1"/>
  <c r="G6" i="9"/>
  <c r="G6" i="10" s="1"/>
  <c r="G7" i="9"/>
  <c r="G8" i="9"/>
  <c r="G8" i="10" s="1"/>
  <c r="G9" i="9"/>
  <c r="G9" i="10" s="1"/>
  <c r="G10" i="9"/>
  <c r="G10" i="10" s="1"/>
  <c r="G11" i="9"/>
  <c r="G12" i="9"/>
  <c r="G12" i="10" s="1"/>
  <c r="G13" i="9"/>
  <c r="G13" i="10" s="1"/>
  <c r="G14" i="9"/>
  <c r="G14" i="10" s="1"/>
  <c r="G15" i="9"/>
  <c r="G16" i="9"/>
  <c r="G16" i="10" s="1"/>
  <c r="G17" i="9"/>
  <c r="G17" i="10" s="1"/>
  <c r="G18" i="9"/>
  <c r="G18" i="10" s="1"/>
  <c r="G19" i="9"/>
  <c r="G20" i="9"/>
  <c r="G20" i="10" s="1"/>
  <c r="G21" i="9"/>
  <c r="G21" i="10" s="1"/>
  <c r="G22" i="9"/>
  <c r="G22" i="10" s="1"/>
  <c r="G23" i="9"/>
  <c r="G24" i="9"/>
  <c r="G24" i="10" s="1"/>
  <c r="G25" i="9"/>
  <c r="G25" i="10" s="1"/>
  <c r="G26" i="9"/>
  <c r="G26" i="10" s="1"/>
  <c r="G27" i="9"/>
  <c r="G4" i="9"/>
  <c r="G4" i="10" s="1"/>
  <c r="G28" i="8"/>
  <c r="G28" i="10" s="1"/>
  <c r="G29" i="8"/>
  <c r="G30" i="8"/>
  <c r="G30" i="10" s="1"/>
  <c r="G31" i="8"/>
  <c r="G31" i="10" s="1"/>
  <c r="G32" i="8"/>
  <c r="G32" i="10" s="1"/>
  <c r="G33" i="8"/>
  <c r="G34" i="8"/>
  <c r="G34" i="10" s="1"/>
  <c r="G35" i="8"/>
  <c r="G35" i="10" s="1"/>
  <c r="G36" i="8"/>
  <c r="G36" i="10" s="1"/>
  <c r="G41" i="7"/>
  <c r="G42" i="7"/>
  <c r="G40" i="7"/>
  <c r="G42" i="10"/>
  <c r="G48" i="9"/>
  <c r="G50" i="9" s="1"/>
  <c r="G47" i="9"/>
  <c r="G42" i="9"/>
  <c r="G41" i="9"/>
  <c r="G40" i="9"/>
  <c r="G47" i="8"/>
  <c r="G48" i="8" s="1"/>
  <c r="G50" i="8" s="1"/>
  <c r="G42" i="8"/>
  <c r="G41" i="8"/>
  <c r="G40" i="8"/>
  <c r="G37" i="9" l="1"/>
  <c r="G52" i="9" s="1"/>
  <c r="G37" i="8"/>
  <c r="G52" i="8" s="1"/>
  <c r="G37" i="10"/>
  <c r="G43" i="10"/>
  <c r="G45" i="10" s="1"/>
  <c r="G51" i="10" s="1"/>
  <c r="G43" i="9"/>
  <c r="G45" i="9" s="1"/>
  <c r="G51" i="9" s="1"/>
  <c r="G43" i="8"/>
  <c r="G45" i="8" s="1"/>
  <c r="G51" i="8" s="1"/>
  <c r="G37" i="7"/>
  <c r="G47" i="7"/>
  <c r="G52" i="10" l="1"/>
  <c r="G43" i="7"/>
  <c r="G45" i="7" s="1"/>
  <c r="G48" i="7"/>
  <c r="G50" i="7" s="1"/>
  <c r="G51" i="7" l="1"/>
</calcChain>
</file>

<file path=xl/sharedStrings.xml><?xml version="1.0" encoding="utf-8"?>
<sst xmlns="http://schemas.openxmlformats.org/spreadsheetml/2006/main" count="676" uniqueCount="71">
  <si>
    <t>ספ'</t>
  </si>
  <si>
    <t>תאור</t>
  </si>
  <si>
    <t>יחידה</t>
  </si>
  <si>
    <t>כמות</t>
  </si>
  <si>
    <t>הערה</t>
  </si>
  <si>
    <t>%</t>
  </si>
  <si>
    <t xml:space="preserve">פרק 02 - אחזקת שבר ופרויקטים </t>
  </si>
  <si>
    <t>סה"כ תת-פרק 2.1</t>
  </si>
  <si>
    <t>סה"כ תת-פרק 2.1, לאחר מתן ההנחה</t>
  </si>
  <si>
    <t>1</t>
  </si>
  <si>
    <t>2.2.1</t>
  </si>
  <si>
    <t>קומפלט</t>
  </si>
  <si>
    <t xml:space="preserve">סך עלות רכש </t>
  </si>
  <si>
    <t>סה"כ תת-פרק 2.2</t>
  </si>
  <si>
    <t>אחוז "רווח קבלני" תת-פרק 2.2</t>
  </si>
  <si>
    <t>סה"כ, כולל מע"מ</t>
  </si>
  <si>
    <t>אחוז הנחה תת-פרק 2.2</t>
  </si>
  <si>
    <t>סה"כ תת-פרק 2.2, לאחר קביעת % "רווח קבלני"</t>
  </si>
  <si>
    <t xml:space="preserve">פרק 01 - אחזקה מונעת (ביקורת תקופתית) </t>
  </si>
  <si>
    <t>ניר דוד</t>
  </si>
  <si>
    <t>דור</t>
  </si>
  <si>
    <t>גילת</t>
  </si>
  <si>
    <t>תת-פרק 2.1 - קריאת שירות</t>
  </si>
  <si>
    <t>תת-פרק 2.2 - חומרים ועבודות נוספות</t>
  </si>
  <si>
    <t>סה"כ פרק 01</t>
  </si>
  <si>
    <t>בהתאם לפירוט המערת (סעיף 7.8)</t>
  </si>
  <si>
    <t>מחיר מוצע [₪]</t>
  </si>
  <si>
    <t>עלות [₪]</t>
  </si>
  <si>
    <t>סה"כ פרק 02</t>
  </si>
  <si>
    <t>2.1.1</t>
  </si>
  <si>
    <t>2.1.2</t>
  </si>
  <si>
    <t>2.1.3</t>
  </si>
  <si>
    <t>גינוסר</t>
  </si>
  <si>
    <t>תל יוסף</t>
  </si>
  <si>
    <t>משרדים+מחסן+ממ"ק</t>
  </si>
  <si>
    <t>משרדים - לוח מטבח</t>
  </si>
  <si>
    <t xml:space="preserve"> חדר משאבות סחרור</t>
  </si>
  <si>
    <t>באר ב'</t>
  </si>
  <si>
    <t>לוח מס' 2</t>
  </si>
  <si>
    <t>לוח מס' 3</t>
  </si>
  <si>
    <t>לוח מס' 5</t>
  </si>
  <si>
    <t>לוח מס' 9</t>
  </si>
  <si>
    <t>לוח מס' 10</t>
  </si>
  <si>
    <t>עכו</t>
  </si>
  <si>
    <t>משרדים</t>
  </si>
  <si>
    <t>שו"ט</t>
  </si>
  <si>
    <t>וילה</t>
  </si>
  <si>
    <t>מו"פ</t>
  </si>
  <si>
    <t>חנניה</t>
  </si>
  <si>
    <t>חדרה</t>
  </si>
  <si>
    <t>הנהלה</t>
  </si>
  <si>
    <t>הדרכה</t>
  </si>
  <si>
    <t>בית דגן</t>
  </si>
  <si>
    <t>פיצו"ח</t>
  </si>
  <si>
    <t>שם</t>
  </si>
  <si>
    <t>מחסן גנזך</t>
  </si>
  <si>
    <t>מחסן מרכזי</t>
  </si>
  <si>
    <t>מעבדות</t>
  </si>
  <si>
    <t>פו"ט</t>
  </si>
  <si>
    <t>מבנה 58</t>
  </si>
  <si>
    <t>מעבדת זבובים</t>
  </si>
  <si>
    <t>לוח חשמל דרומי</t>
  </si>
  <si>
    <t>רמלה</t>
  </si>
  <si>
    <t>תחנת הסגר</t>
  </si>
  <si>
    <t>בקריה החקלאית</t>
  </si>
  <si>
    <t>מחוץ למעגל חדרה/גדרה</t>
  </si>
  <si>
    <t>במעגל חדרה/גדרה</t>
  </si>
  <si>
    <t>עלות בסיסית [₪]</t>
  </si>
  <si>
    <t>עלות מוצעת [₪]</t>
  </si>
  <si>
    <t>אחזקת מערכות גילוי אש - מכרז 26/2016 - כתב כמויות - סה"כ</t>
  </si>
  <si>
    <r>
      <t xml:space="preserve">סה"כ, </t>
    </r>
    <r>
      <rPr>
        <b/>
        <u/>
        <sz val="11"/>
        <color theme="1"/>
        <rFont val="Arial"/>
        <family val="2"/>
        <scheme val="minor"/>
      </rPr>
      <t>כולל מע"מ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</si>
</sst>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3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0" fillId="0" borderId="2" xfId="0" applyBorder="1"/>
    <xf numFmtId="0" fontId="0" fillId="0" borderId="3" xfId="0" applyBorder="1"/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/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/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2" fillId="3" borderId="11" xfId="0" applyNumberFormat="1" applyFont="1" applyFill="1" applyBorder="1" applyAlignment="1">
      <alignment horizontal="center" vertical="center"/>
    </xf>
    <xf numFmtId="3" fontId="4" fillId="4" borderId="11" xfId="0" applyNumberFormat="1" applyFon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3" xfId="0" applyBorder="1" applyAlignment="1">
      <alignment readingOrder="2"/>
    </xf>
    <xf numFmtId="0" fontId="0" fillId="0" borderId="1" xfId="0" applyBorder="1" applyAlignment="1">
      <alignment horizontal="center"/>
    </xf>
    <xf numFmtId="0" fontId="2" fillId="0" borderId="2" xfId="0" applyFont="1" applyBorder="1"/>
    <xf numFmtId="3" fontId="6" fillId="0" borderId="2" xfId="0" applyNumberFormat="1" applyFont="1" applyBorder="1" applyAlignment="1">
      <alignment horizontal="center"/>
    </xf>
    <xf numFmtId="49" fontId="4" fillId="4" borderId="10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9" xfId="0" applyFont="1" applyBorder="1"/>
    <xf numFmtId="0" fontId="0" fillId="0" borderId="19" xfId="0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0" fillId="0" borderId="20" xfId="0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0" fontId="0" fillId="3" borderId="6" xfId="0" applyFill="1" applyBorder="1"/>
    <xf numFmtId="0" fontId="2" fillId="3" borderId="5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center" vertical="center"/>
    </xf>
    <xf numFmtId="3" fontId="8" fillId="5" borderId="14" xfId="0" applyNumberFormat="1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vertical="center"/>
    </xf>
    <xf numFmtId="0" fontId="8" fillId="0" borderId="0" xfId="0" applyFont="1"/>
    <xf numFmtId="3" fontId="2" fillId="3" borderId="11" xfId="0" applyNumberFormat="1" applyFont="1" applyFill="1" applyBorder="1" applyAlignment="1">
      <alignment horizontal="center" vertical="center" wrapText="1"/>
    </xf>
    <xf numFmtId="3" fontId="4" fillId="4" borderId="11" xfId="1" applyNumberFormat="1" applyFont="1" applyFill="1" applyBorder="1" applyAlignment="1">
      <alignment horizontal="center" vertical="center"/>
    </xf>
    <xf numFmtId="3" fontId="0" fillId="0" borderId="22" xfId="0" applyNumberForma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8" fillId="5" borderId="14" xfId="1" applyNumberFormat="1" applyFon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/>
    </xf>
    <xf numFmtId="3" fontId="7" fillId="3" borderId="5" xfId="0" applyNumberFormat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2" fillId="0" borderId="24" xfId="0" applyFont="1" applyBorder="1"/>
    <xf numFmtId="0" fontId="0" fillId="0" borderId="24" xfId="0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2" fillId="0" borderId="24" xfId="0" applyNumberFormat="1" applyFont="1" applyBorder="1" applyAlignment="1">
      <alignment horizontal="center"/>
    </xf>
    <xf numFmtId="0" fontId="0" fillId="0" borderId="25" xfId="0" applyBorder="1"/>
    <xf numFmtId="0" fontId="2" fillId="0" borderId="17" xfId="0" applyFon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 readingOrder="2"/>
    </xf>
    <xf numFmtId="0" fontId="9" fillId="0" borderId="2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 readingOrder="2"/>
    </xf>
    <xf numFmtId="0" fontId="9" fillId="6" borderId="14" xfId="0" applyFont="1" applyFill="1" applyBorder="1" applyAlignment="1">
      <alignment horizontal="center" vertical="center" wrapText="1" readingOrder="2"/>
    </xf>
    <xf numFmtId="0" fontId="9" fillId="6" borderId="17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 readingOrder="2"/>
    </xf>
    <xf numFmtId="0" fontId="9" fillId="6" borderId="2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 readingOrder="2"/>
    </xf>
    <xf numFmtId="0" fontId="9" fillId="0" borderId="2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 readingOrder="2"/>
    </xf>
    <xf numFmtId="0" fontId="9" fillId="0" borderId="29" xfId="0" applyFont="1" applyBorder="1" applyAlignment="1">
      <alignment horizontal="center" vertical="center" wrapText="1" readingOrder="2"/>
    </xf>
    <xf numFmtId="0" fontId="9" fillId="0" borderId="27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 readingOrder="2"/>
    </xf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readingOrder="2"/>
    </xf>
    <xf numFmtId="0" fontId="9" fillId="0" borderId="19" xfId="0" applyFont="1" applyBorder="1" applyAlignment="1">
      <alignment horizontal="center" vertical="center" wrapText="1" readingOrder="2"/>
    </xf>
    <xf numFmtId="0" fontId="9" fillId="0" borderId="30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26" xfId="0" applyBorder="1" applyAlignment="1">
      <alignment horizontal="center"/>
    </xf>
    <xf numFmtId="3" fontId="0" fillId="0" borderId="26" xfId="0" applyNumberFormat="1" applyBorder="1" applyAlignment="1">
      <alignment horizontal="center"/>
    </xf>
    <xf numFmtId="0" fontId="0" fillId="0" borderId="3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35" xfId="0" applyBorder="1" applyAlignment="1">
      <alignment horizontal="center"/>
    </xf>
    <xf numFmtId="0" fontId="9" fillId="6" borderId="36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 readingOrder="2"/>
    </xf>
    <xf numFmtId="0" fontId="0" fillId="0" borderId="28" xfId="0" applyBorder="1" applyAlignment="1">
      <alignment horizontal="center"/>
    </xf>
    <xf numFmtId="3" fontId="0" fillId="0" borderId="28" xfId="0" applyNumberFormat="1" applyBorder="1" applyAlignment="1">
      <alignment horizontal="center"/>
    </xf>
    <xf numFmtId="0" fontId="0" fillId="0" borderId="37" xfId="0" applyBorder="1"/>
    <xf numFmtId="0" fontId="0" fillId="0" borderId="38" xfId="0" applyBorder="1" applyAlignment="1">
      <alignment horizontal="center"/>
    </xf>
    <xf numFmtId="0" fontId="9" fillId="6" borderId="39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 wrapText="1" readingOrder="2"/>
    </xf>
    <xf numFmtId="0" fontId="0" fillId="0" borderId="29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40" xfId="0" applyBorder="1"/>
    <xf numFmtId="0" fontId="9" fillId="0" borderId="22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 readingOrder="2"/>
    </xf>
    <xf numFmtId="3" fontId="10" fillId="0" borderId="19" xfId="0" applyNumberFormat="1" applyFont="1" applyBorder="1" applyAlignment="1">
      <alignment horizontal="center"/>
    </xf>
    <xf numFmtId="3" fontId="10" fillId="0" borderId="26" xfId="0" applyNumberFormat="1" applyFont="1" applyBorder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3" fontId="10" fillId="0" borderId="28" xfId="0" applyNumberFormat="1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10" fillId="0" borderId="29" xfId="0" applyNumberFormat="1" applyFont="1" applyBorder="1" applyAlignment="1">
      <alignment horizontal="center"/>
    </xf>
    <xf numFmtId="3" fontId="10" fillId="0" borderId="22" xfId="0" applyNumberFormat="1" applyFont="1" applyBorder="1" applyAlignment="1">
      <alignment horizontal="center"/>
    </xf>
    <xf numFmtId="3" fontId="10" fillId="0" borderId="24" xfId="0" applyNumberFormat="1" applyFont="1" applyBorder="1" applyAlignment="1">
      <alignment horizontal="center"/>
    </xf>
    <xf numFmtId="4" fontId="2" fillId="3" borderId="11" xfId="0" applyNumberFormat="1" applyFont="1" applyFill="1" applyBorder="1" applyAlignment="1">
      <alignment horizontal="center" vertical="center"/>
    </xf>
    <xf numFmtId="4" fontId="4" fillId="4" borderId="11" xfId="1" applyNumberFormat="1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0" fillId="2" borderId="2" xfId="0" applyNumberFormat="1" applyFill="1" applyBorder="1" applyAlignment="1">
      <alignment horizontal="center"/>
    </xf>
    <xf numFmtId="4" fontId="8" fillId="5" borderId="14" xfId="1" applyNumberFormat="1" applyFont="1" applyFill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/>
    </xf>
    <xf numFmtId="4" fontId="7" fillId="3" borderId="5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41" xfId="0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42" xfId="0" applyBorder="1" applyAlignment="1">
      <alignment horizontal="center"/>
    </xf>
    <xf numFmtId="0" fontId="9" fillId="6" borderId="43" xfId="0" applyFont="1" applyFill="1" applyBorder="1" applyAlignment="1">
      <alignment horizontal="center" vertical="center" wrapText="1"/>
    </xf>
    <xf numFmtId="0" fontId="9" fillId="6" borderId="43" xfId="0" applyFont="1" applyFill="1" applyBorder="1" applyAlignment="1">
      <alignment horizontal="center" vertical="center" wrapText="1" readingOrder="2"/>
    </xf>
    <xf numFmtId="0" fontId="0" fillId="0" borderId="43" xfId="0" applyBorder="1" applyAlignment="1">
      <alignment horizontal="center"/>
    </xf>
    <xf numFmtId="3" fontId="0" fillId="0" borderId="43" xfId="0" applyNumberFormat="1" applyBorder="1" applyAlignment="1">
      <alignment horizontal="center"/>
    </xf>
    <xf numFmtId="3" fontId="10" fillId="0" borderId="43" xfId="0" applyNumberFormat="1" applyFont="1" applyBorder="1" applyAlignment="1">
      <alignment horizontal="center"/>
    </xf>
    <xf numFmtId="0" fontId="0" fillId="0" borderId="44" xfId="0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rightToLeft="1" view="pageBreakPreview" zoomScaleNormal="100" zoomScaleSheetLayoutView="100" workbookViewId="0">
      <pane ySplit="2" topLeftCell="A19" activePane="bottomLeft" state="frozen"/>
      <selection pane="bottomLeft" activeCell="A4" sqref="A4:H36"/>
    </sheetView>
  </sheetViews>
  <sheetFormatPr defaultRowHeight="13.8" x14ac:dyDescent="0.25"/>
  <cols>
    <col min="1" max="1" width="5.8984375" style="12" bestFit="1" customWidth="1"/>
    <col min="2" max="2" width="8.69921875" customWidth="1"/>
    <col min="3" max="3" width="16.59765625" customWidth="1"/>
    <col min="4" max="4" width="9" style="12"/>
    <col min="5" max="5" width="7.3984375" style="16" bestFit="1" customWidth="1"/>
    <col min="6" max="6" width="9" style="16"/>
    <col min="7" max="7" width="10.5" style="116" customWidth="1"/>
    <col min="8" max="8" width="26.19921875" customWidth="1"/>
  </cols>
  <sheetData>
    <row r="1" spans="1:8" ht="25.8" thickTop="1" thickBot="1" x14ac:dyDescent="0.45">
      <c r="A1" s="127" t="s">
        <v>69</v>
      </c>
      <c r="B1" s="128"/>
      <c r="C1" s="128"/>
      <c r="D1" s="128"/>
      <c r="E1" s="128"/>
      <c r="F1" s="128"/>
      <c r="G1" s="128"/>
      <c r="H1" s="129"/>
    </row>
    <row r="2" spans="1:8" ht="42.6" thickTop="1" thickBot="1" x14ac:dyDescent="0.3">
      <c r="A2" s="3" t="s">
        <v>0</v>
      </c>
      <c r="B2" s="4" t="s">
        <v>1</v>
      </c>
      <c r="C2" s="4" t="s">
        <v>54</v>
      </c>
      <c r="D2" s="4" t="s">
        <v>2</v>
      </c>
      <c r="E2" s="13" t="s">
        <v>3</v>
      </c>
      <c r="F2" s="38" t="s">
        <v>67</v>
      </c>
      <c r="G2" s="118" t="s">
        <v>68</v>
      </c>
      <c r="H2" s="5" t="s">
        <v>4</v>
      </c>
    </row>
    <row r="3" spans="1:8" s="10" customFormat="1" ht="22.2" thickTop="1" thickBot="1" x14ac:dyDescent="0.45">
      <c r="A3" s="21" t="s">
        <v>9</v>
      </c>
      <c r="B3" s="7" t="s">
        <v>18</v>
      </c>
      <c r="C3" s="7"/>
      <c r="D3" s="8"/>
      <c r="E3" s="14"/>
      <c r="F3" s="14"/>
      <c r="G3" s="109"/>
      <c r="H3" s="9"/>
    </row>
    <row r="4" spans="1:8" ht="15" thickTop="1" thickBot="1" x14ac:dyDescent="0.3">
      <c r="A4" s="22">
        <v>1</v>
      </c>
      <c r="B4" s="53" t="s">
        <v>32</v>
      </c>
      <c r="C4" s="54" t="s">
        <v>32</v>
      </c>
      <c r="D4" s="24" t="s">
        <v>11</v>
      </c>
      <c r="E4" s="25">
        <v>1</v>
      </c>
      <c r="F4" s="100">
        <v>2500</v>
      </c>
      <c r="G4" s="100"/>
      <c r="H4" s="26" t="s">
        <v>25</v>
      </c>
    </row>
    <row r="5" spans="1:8" ht="14.4" thickBot="1" x14ac:dyDescent="0.3">
      <c r="A5" s="76">
        <v>2</v>
      </c>
      <c r="B5" s="55" t="s">
        <v>19</v>
      </c>
      <c r="C5" s="56" t="s">
        <v>19</v>
      </c>
      <c r="D5" s="77" t="s">
        <v>11</v>
      </c>
      <c r="E5" s="78">
        <v>1</v>
      </c>
      <c r="F5" s="101">
        <v>4000</v>
      </c>
      <c r="G5" s="101"/>
      <c r="H5" s="79" t="s">
        <v>25</v>
      </c>
    </row>
    <row r="6" spans="1:8" ht="14.4" thickBot="1" x14ac:dyDescent="0.3">
      <c r="A6" s="80">
        <v>3</v>
      </c>
      <c r="B6" s="71" t="s">
        <v>33</v>
      </c>
      <c r="C6" s="61" t="s">
        <v>33</v>
      </c>
      <c r="D6" s="81" t="s">
        <v>11</v>
      </c>
      <c r="E6" s="52">
        <v>1</v>
      </c>
      <c r="F6" s="102">
        <v>4000</v>
      </c>
      <c r="G6" s="102"/>
      <c r="H6" s="79" t="s">
        <v>25</v>
      </c>
    </row>
    <row r="7" spans="1:8" ht="15.75" customHeight="1" x14ac:dyDescent="0.25">
      <c r="A7" s="83">
        <v>4</v>
      </c>
      <c r="B7" s="84" t="s">
        <v>20</v>
      </c>
      <c r="C7" s="85" t="s">
        <v>34</v>
      </c>
      <c r="D7" s="86" t="s">
        <v>11</v>
      </c>
      <c r="E7" s="87">
        <v>1</v>
      </c>
      <c r="F7" s="103">
        <v>4000</v>
      </c>
      <c r="G7" s="103"/>
      <c r="H7" s="75" t="s">
        <v>25</v>
      </c>
    </row>
    <row r="8" spans="1:8" x14ac:dyDescent="0.25">
      <c r="A8" s="18">
        <v>5</v>
      </c>
      <c r="B8" s="58" t="s">
        <v>20</v>
      </c>
      <c r="C8" s="59" t="s">
        <v>35</v>
      </c>
      <c r="D8" s="11" t="s">
        <v>11</v>
      </c>
      <c r="E8" s="15">
        <v>1</v>
      </c>
      <c r="F8" s="104">
        <v>2000</v>
      </c>
      <c r="G8" s="104"/>
      <c r="H8" s="2" t="s">
        <v>25</v>
      </c>
    </row>
    <row r="9" spans="1:8" x14ac:dyDescent="0.25">
      <c r="A9" s="18">
        <v>6</v>
      </c>
      <c r="B9" s="58" t="s">
        <v>20</v>
      </c>
      <c r="C9" s="59" t="s">
        <v>36</v>
      </c>
      <c r="D9" s="11" t="s">
        <v>11</v>
      </c>
      <c r="E9" s="15">
        <v>1</v>
      </c>
      <c r="F9" s="104">
        <v>2000</v>
      </c>
      <c r="G9" s="104"/>
      <c r="H9" s="2" t="s">
        <v>25</v>
      </c>
    </row>
    <row r="10" spans="1:8" x14ac:dyDescent="0.25">
      <c r="A10" s="18">
        <v>7</v>
      </c>
      <c r="B10" s="58" t="s">
        <v>20</v>
      </c>
      <c r="C10" s="59" t="s">
        <v>37</v>
      </c>
      <c r="D10" s="11" t="s">
        <v>11</v>
      </c>
      <c r="E10" s="15">
        <v>1</v>
      </c>
      <c r="F10" s="104">
        <v>2000</v>
      </c>
      <c r="G10" s="104"/>
      <c r="H10" s="2" t="s">
        <v>25</v>
      </c>
    </row>
    <row r="11" spans="1:8" x14ac:dyDescent="0.25">
      <c r="A11" s="18">
        <v>8</v>
      </c>
      <c r="B11" s="58" t="s">
        <v>20</v>
      </c>
      <c r="C11" s="59" t="s">
        <v>38</v>
      </c>
      <c r="D11" s="11" t="s">
        <v>11</v>
      </c>
      <c r="E11" s="15">
        <v>1</v>
      </c>
      <c r="F11" s="104">
        <v>2000</v>
      </c>
      <c r="G11" s="104"/>
      <c r="H11" s="2" t="s">
        <v>25</v>
      </c>
    </row>
    <row r="12" spans="1:8" x14ac:dyDescent="0.25">
      <c r="A12" s="18">
        <v>9</v>
      </c>
      <c r="B12" s="58" t="s">
        <v>20</v>
      </c>
      <c r="C12" s="59" t="s">
        <v>39</v>
      </c>
      <c r="D12" s="11" t="s">
        <v>11</v>
      </c>
      <c r="E12" s="15">
        <v>1</v>
      </c>
      <c r="F12" s="104">
        <v>2000</v>
      </c>
      <c r="G12" s="104"/>
      <c r="H12" s="2" t="s">
        <v>25</v>
      </c>
    </row>
    <row r="13" spans="1:8" x14ac:dyDescent="0.25">
      <c r="A13" s="18">
        <v>10</v>
      </c>
      <c r="B13" s="58" t="s">
        <v>20</v>
      </c>
      <c r="C13" s="59" t="s">
        <v>40</v>
      </c>
      <c r="D13" s="11" t="s">
        <v>11</v>
      </c>
      <c r="E13" s="15">
        <v>1</v>
      </c>
      <c r="F13" s="104">
        <v>2000</v>
      </c>
      <c r="G13" s="104"/>
      <c r="H13" s="2" t="s">
        <v>25</v>
      </c>
    </row>
    <row r="14" spans="1:8" x14ac:dyDescent="0.25">
      <c r="A14" s="18">
        <v>11</v>
      </c>
      <c r="B14" s="58" t="s">
        <v>20</v>
      </c>
      <c r="C14" s="59" t="s">
        <v>41</v>
      </c>
      <c r="D14" s="11" t="s">
        <v>11</v>
      </c>
      <c r="E14" s="15">
        <v>1</v>
      </c>
      <c r="F14" s="104">
        <v>2000</v>
      </c>
      <c r="G14" s="104"/>
      <c r="H14" s="2" t="s">
        <v>25</v>
      </c>
    </row>
    <row r="15" spans="1:8" ht="14.4" thickBot="1" x14ac:dyDescent="0.3">
      <c r="A15" s="89">
        <v>12</v>
      </c>
      <c r="B15" s="90" t="s">
        <v>20</v>
      </c>
      <c r="C15" s="91" t="s">
        <v>42</v>
      </c>
      <c r="D15" s="92" t="s">
        <v>11</v>
      </c>
      <c r="E15" s="93">
        <v>1</v>
      </c>
      <c r="F15" s="105">
        <v>2000</v>
      </c>
      <c r="G15" s="105"/>
      <c r="H15" s="26" t="s">
        <v>25</v>
      </c>
    </row>
    <row r="16" spans="1:8" x14ac:dyDescent="0.25">
      <c r="A16" s="73">
        <v>13</v>
      </c>
      <c r="B16" s="72" t="s">
        <v>43</v>
      </c>
      <c r="C16" s="57" t="s">
        <v>44</v>
      </c>
      <c r="D16" s="74" t="s">
        <v>11</v>
      </c>
      <c r="E16" s="40">
        <v>1</v>
      </c>
      <c r="F16" s="106">
        <v>2000</v>
      </c>
      <c r="G16" s="106"/>
      <c r="H16" s="88" t="s">
        <v>25</v>
      </c>
    </row>
    <row r="17" spans="1:8" x14ac:dyDescent="0.25">
      <c r="A17" s="18">
        <v>14</v>
      </c>
      <c r="B17" s="60" t="s">
        <v>43</v>
      </c>
      <c r="C17" s="59" t="s">
        <v>45</v>
      </c>
      <c r="D17" s="11" t="s">
        <v>11</v>
      </c>
      <c r="E17" s="15">
        <v>1</v>
      </c>
      <c r="F17" s="104">
        <v>2000</v>
      </c>
      <c r="G17" s="104"/>
      <c r="H17" s="2" t="s">
        <v>25</v>
      </c>
    </row>
    <row r="18" spans="1:8" x14ac:dyDescent="0.25">
      <c r="A18" s="18">
        <v>15</v>
      </c>
      <c r="B18" s="60" t="s">
        <v>43</v>
      </c>
      <c r="C18" s="59" t="s">
        <v>46</v>
      </c>
      <c r="D18" s="11" t="s">
        <v>11</v>
      </c>
      <c r="E18" s="15">
        <v>1</v>
      </c>
      <c r="F18" s="104">
        <v>2000</v>
      </c>
      <c r="G18" s="104"/>
      <c r="H18" s="2" t="s">
        <v>25</v>
      </c>
    </row>
    <row r="19" spans="1:8" ht="14.4" thickBot="1" x14ac:dyDescent="0.3">
      <c r="A19" s="22">
        <v>16</v>
      </c>
      <c r="B19" s="72" t="s">
        <v>43</v>
      </c>
      <c r="C19" s="57" t="s">
        <v>47</v>
      </c>
      <c r="D19" s="24" t="s">
        <v>11</v>
      </c>
      <c r="E19" s="25">
        <v>1</v>
      </c>
      <c r="F19" s="100">
        <v>2000</v>
      </c>
      <c r="G19" s="100"/>
      <c r="H19" s="94" t="s">
        <v>25</v>
      </c>
    </row>
    <row r="20" spans="1:8" ht="14.4" thickBot="1" x14ac:dyDescent="0.3">
      <c r="A20" s="76">
        <v>17</v>
      </c>
      <c r="B20" s="70" t="s">
        <v>48</v>
      </c>
      <c r="C20" s="56" t="s">
        <v>48</v>
      </c>
      <c r="D20" s="77" t="s">
        <v>11</v>
      </c>
      <c r="E20" s="78">
        <v>1</v>
      </c>
      <c r="F20" s="101">
        <v>4000</v>
      </c>
      <c r="G20" s="101"/>
      <c r="H20" s="82" t="s">
        <v>25</v>
      </c>
    </row>
    <row r="21" spans="1:8" x14ac:dyDescent="0.25">
      <c r="A21" s="73">
        <v>18</v>
      </c>
      <c r="B21" s="95" t="s">
        <v>49</v>
      </c>
      <c r="C21" s="66" t="s">
        <v>50</v>
      </c>
      <c r="D21" s="74" t="s">
        <v>11</v>
      </c>
      <c r="E21" s="40">
        <v>1</v>
      </c>
      <c r="F21" s="106">
        <v>2000</v>
      </c>
      <c r="G21" s="106"/>
      <c r="H21" s="88" t="s">
        <v>25</v>
      </c>
    </row>
    <row r="22" spans="1:8" ht="14.4" thickBot="1" x14ac:dyDescent="0.3">
      <c r="A22" s="22">
        <v>19</v>
      </c>
      <c r="B22" s="96" t="s">
        <v>49</v>
      </c>
      <c r="C22" s="69" t="s">
        <v>51</v>
      </c>
      <c r="D22" s="24" t="s">
        <v>11</v>
      </c>
      <c r="E22" s="25">
        <v>1</v>
      </c>
      <c r="F22" s="100">
        <v>2000</v>
      </c>
      <c r="G22" s="100"/>
      <c r="H22" s="94" t="s">
        <v>25</v>
      </c>
    </row>
    <row r="23" spans="1:8" x14ac:dyDescent="0.25">
      <c r="A23" s="83">
        <v>20</v>
      </c>
      <c r="B23" s="62" t="s">
        <v>52</v>
      </c>
      <c r="C23" s="63" t="s">
        <v>53</v>
      </c>
      <c r="D23" s="86" t="s">
        <v>11</v>
      </c>
      <c r="E23" s="87">
        <v>1</v>
      </c>
      <c r="F23" s="103">
        <v>6000</v>
      </c>
      <c r="G23" s="103"/>
      <c r="H23" s="75" t="s">
        <v>25</v>
      </c>
    </row>
    <row r="24" spans="1:8" x14ac:dyDescent="0.25">
      <c r="A24" s="18">
        <v>21</v>
      </c>
      <c r="B24" s="65" t="s">
        <v>52</v>
      </c>
      <c r="C24" s="66" t="s">
        <v>53</v>
      </c>
      <c r="D24" s="11" t="s">
        <v>11</v>
      </c>
      <c r="E24" s="15">
        <v>1</v>
      </c>
      <c r="F24" s="104">
        <v>2000</v>
      </c>
      <c r="G24" s="104"/>
      <c r="H24" s="2" t="s">
        <v>25</v>
      </c>
    </row>
    <row r="25" spans="1:8" x14ac:dyDescent="0.25">
      <c r="A25" s="18">
        <v>22</v>
      </c>
      <c r="B25" s="67" t="s">
        <v>52</v>
      </c>
      <c r="C25" s="68" t="s">
        <v>53</v>
      </c>
      <c r="D25" s="11" t="s">
        <v>11</v>
      </c>
      <c r="E25" s="15">
        <v>1</v>
      </c>
      <c r="F25" s="104">
        <v>2000</v>
      </c>
      <c r="G25" s="104"/>
      <c r="H25" s="2" t="s">
        <v>25</v>
      </c>
    </row>
    <row r="26" spans="1:8" ht="14.4" thickBot="1" x14ac:dyDescent="0.3">
      <c r="A26" s="89">
        <v>23</v>
      </c>
      <c r="B26" s="97" t="s">
        <v>52</v>
      </c>
      <c r="C26" s="64" t="s">
        <v>53</v>
      </c>
      <c r="D26" s="92" t="s">
        <v>11</v>
      </c>
      <c r="E26" s="93">
        <v>1</v>
      </c>
      <c r="F26" s="105">
        <v>2000</v>
      </c>
      <c r="G26" s="105"/>
      <c r="H26" s="26" t="s">
        <v>25</v>
      </c>
    </row>
    <row r="27" spans="1:8" ht="14.4" thickBot="1" x14ac:dyDescent="0.3">
      <c r="A27" s="45">
        <v>24</v>
      </c>
      <c r="B27" s="98" t="s">
        <v>21</v>
      </c>
      <c r="C27" s="99" t="s">
        <v>21</v>
      </c>
      <c r="D27" s="47" t="s">
        <v>11</v>
      </c>
      <c r="E27" s="48">
        <v>1</v>
      </c>
      <c r="F27" s="107">
        <v>6000</v>
      </c>
      <c r="G27" s="107"/>
      <c r="H27" s="50" t="s">
        <v>25</v>
      </c>
    </row>
    <row r="28" spans="1:8" ht="14.4" thickTop="1" x14ac:dyDescent="0.25">
      <c r="A28" s="117">
        <v>25</v>
      </c>
      <c r="B28" s="71" t="s">
        <v>52</v>
      </c>
      <c r="C28" s="61" t="s">
        <v>50</v>
      </c>
      <c r="D28" s="81" t="s">
        <v>11</v>
      </c>
      <c r="E28" s="52">
        <v>1</v>
      </c>
      <c r="F28" s="102">
        <v>7000</v>
      </c>
      <c r="G28" s="102"/>
      <c r="H28" s="82" t="s">
        <v>25</v>
      </c>
    </row>
    <row r="29" spans="1:8" x14ac:dyDescent="0.25">
      <c r="A29" s="18">
        <v>26</v>
      </c>
      <c r="B29" s="119" t="s">
        <v>52</v>
      </c>
      <c r="C29" s="68" t="s">
        <v>55</v>
      </c>
      <c r="D29" s="11" t="s">
        <v>11</v>
      </c>
      <c r="E29" s="15">
        <v>1</v>
      </c>
      <c r="F29" s="104">
        <v>3000</v>
      </c>
      <c r="G29" s="104"/>
      <c r="H29" s="2" t="s">
        <v>25</v>
      </c>
    </row>
    <row r="30" spans="1:8" x14ac:dyDescent="0.25">
      <c r="A30" s="18">
        <v>27</v>
      </c>
      <c r="B30" s="119" t="s">
        <v>52</v>
      </c>
      <c r="C30" s="68" t="s">
        <v>56</v>
      </c>
      <c r="D30" s="11" t="s">
        <v>11</v>
      </c>
      <c r="E30" s="15">
        <v>1</v>
      </c>
      <c r="F30" s="104">
        <v>3000</v>
      </c>
      <c r="G30" s="104"/>
      <c r="H30" s="2" t="s">
        <v>25</v>
      </c>
    </row>
    <row r="31" spans="1:8" x14ac:dyDescent="0.25">
      <c r="A31" s="18">
        <v>28</v>
      </c>
      <c r="B31" s="119" t="s">
        <v>52</v>
      </c>
      <c r="C31" s="68" t="s">
        <v>57</v>
      </c>
      <c r="D31" s="11" t="s">
        <v>11</v>
      </c>
      <c r="E31" s="15">
        <v>1</v>
      </c>
      <c r="F31" s="104">
        <v>12000</v>
      </c>
      <c r="G31" s="104"/>
      <c r="H31" s="2" t="s">
        <v>25</v>
      </c>
    </row>
    <row r="32" spans="1:8" x14ac:dyDescent="0.25">
      <c r="A32" s="18">
        <v>29</v>
      </c>
      <c r="B32" s="119" t="s">
        <v>52</v>
      </c>
      <c r="C32" s="68" t="s">
        <v>58</v>
      </c>
      <c r="D32" s="11" t="s">
        <v>11</v>
      </c>
      <c r="E32" s="15">
        <v>1</v>
      </c>
      <c r="F32" s="104">
        <v>4000</v>
      </c>
      <c r="G32" s="104"/>
      <c r="H32" s="2" t="s">
        <v>25</v>
      </c>
    </row>
    <row r="33" spans="1:8" x14ac:dyDescent="0.25">
      <c r="A33" s="18">
        <v>30</v>
      </c>
      <c r="B33" s="119" t="s">
        <v>52</v>
      </c>
      <c r="C33" s="68" t="s">
        <v>59</v>
      </c>
      <c r="D33" s="11" t="s">
        <v>11</v>
      </c>
      <c r="E33" s="15">
        <v>1</v>
      </c>
      <c r="F33" s="104">
        <v>2000</v>
      </c>
      <c r="G33" s="104"/>
      <c r="H33" s="2" t="s">
        <v>25</v>
      </c>
    </row>
    <row r="34" spans="1:8" x14ac:dyDescent="0.25">
      <c r="A34" s="18">
        <v>31</v>
      </c>
      <c r="B34" s="60" t="s">
        <v>52</v>
      </c>
      <c r="C34" s="59" t="s">
        <v>60</v>
      </c>
      <c r="D34" s="11" t="s">
        <v>11</v>
      </c>
      <c r="E34" s="15">
        <v>1</v>
      </c>
      <c r="F34" s="104">
        <v>3000</v>
      </c>
      <c r="G34" s="104"/>
      <c r="H34" s="2" t="s">
        <v>25</v>
      </c>
    </row>
    <row r="35" spans="1:8" ht="14.4" thickBot="1" x14ac:dyDescent="0.3">
      <c r="A35" s="120">
        <v>32</v>
      </c>
      <c r="B35" s="121" t="s">
        <v>52</v>
      </c>
      <c r="C35" s="122" t="s">
        <v>61</v>
      </c>
      <c r="D35" s="123" t="s">
        <v>11</v>
      </c>
      <c r="E35" s="124">
        <v>1</v>
      </c>
      <c r="F35" s="125">
        <v>3000</v>
      </c>
      <c r="G35" s="125"/>
      <c r="H35" s="126" t="s">
        <v>25</v>
      </c>
    </row>
    <row r="36" spans="1:8" ht="14.4" thickBot="1" x14ac:dyDescent="0.3">
      <c r="A36" s="45">
        <v>33</v>
      </c>
      <c r="B36" s="98" t="s">
        <v>62</v>
      </c>
      <c r="C36" s="99" t="s">
        <v>63</v>
      </c>
      <c r="D36" s="47" t="s">
        <v>11</v>
      </c>
      <c r="E36" s="48">
        <v>1</v>
      </c>
      <c r="F36" s="107">
        <v>2000</v>
      </c>
      <c r="G36" s="107"/>
      <c r="H36" s="50" t="s">
        <v>25</v>
      </c>
    </row>
    <row r="37" spans="1:8" ht="15" thickTop="1" thickBot="1" x14ac:dyDescent="0.3">
      <c r="A37" s="18"/>
      <c r="B37" s="19" t="s">
        <v>24</v>
      </c>
      <c r="C37" s="19"/>
      <c r="D37" s="11"/>
      <c r="E37" s="15"/>
      <c r="F37" s="15"/>
      <c r="G37" s="111">
        <f>SUM(G4:G36)</f>
        <v>0</v>
      </c>
      <c r="H37" s="2"/>
    </row>
    <row r="38" spans="1:8" s="10" customFormat="1" ht="22.2" thickTop="1" thickBot="1" x14ac:dyDescent="0.45">
      <c r="A38" s="6">
        <v>2</v>
      </c>
      <c r="B38" s="7" t="s">
        <v>6</v>
      </c>
      <c r="C38" s="7"/>
      <c r="D38" s="8"/>
      <c r="E38" s="14"/>
      <c r="F38" s="14"/>
      <c r="G38" s="109"/>
      <c r="H38" s="9"/>
    </row>
    <row r="39" spans="1:8" s="37" customFormat="1" ht="15.75" customHeight="1" thickTop="1" x14ac:dyDescent="0.3">
      <c r="A39" s="32">
        <v>2.1</v>
      </c>
      <c r="B39" s="33" t="s">
        <v>22</v>
      </c>
      <c r="C39" s="33"/>
      <c r="D39" s="34"/>
      <c r="E39" s="35"/>
      <c r="F39" s="35"/>
      <c r="G39" s="113"/>
      <c r="H39" s="36"/>
    </row>
    <row r="40" spans="1:8" x14ac:dyDescent="0.25">
      <c r="A40" s="18" t="s">
        <v>29</v>
      </c>
      <c r="B40" s="1" t="s">
        <v>64</v>
      </c>
      <c r="C40" s="1"/>
      <c r="D40" s="11" t="s">
        <v>11</v>
      </c>
      <c r="E40" s="15">
        <v>1</v>
      </c>
      <c r="F40" s="15">
        <v>800</v>
      </c>
      <c r="G40" s="110">
        <f>F40*E40</f>
        <v>800</v>
      </c>
      <c r="H40" s="17"/>
    </row>
    <row r="41" spans="1:8" x14ac:dyDescent="0.25">
      <c r="A41" s="18" t="s">
        <v>30</v>
      </c>
      <c r="B41" s="1" t="s">
        <v>66</v>
      </c>
      <c r="C41" s="1"/>
      <c r="D41" s="11" t="s">
        <v>11</v>
      </c>
      <c r="E41" s="15">
        <v>1</v>
      </c>
      <c r="F41" s="15">
        <v>1000</v>
      </c>
      <c r="G41" s="110">
        <f t="shared" ref="G41:G42" si="0">F41*E41</f>
        <v>1000</v>
      </c>
      <c r="H41" s="17"/>
    </row>
    <row r="42" spans="1:8" x14ac:dyDescent="0.25">
      <c r="A42" s="18" t="s">
        <v>31</v>
      </c>
      <c r="B42" s="1" t="s">
        <v>65</v>
      </c>
      <c r="C42" s="1"/>
      <c r="D42" s="11" t="s">
        <v>11</v>
      </c>
      <c r="E42" s="15">
        <v>1</v>
      </c>
      <c r="F42" s="15">
        <v>1500</v>
      </c>
      <c r="G42" s="110">
        <f t="shared" si="0"/>
        <v>1500</v>
      </c>
      <c r="H42" s="17"/>
    </row>
    <row r="43" spans="1:8" x14ac:dyDescent="0.25">
      <c r="A43" s="130" t="s">
        <v>7</v>
      </c>
      <c r="B43" s="131"/>
      <c r="C43" s="51"/>
      <c r="D43" s="11"/>
      <c r="E43" s="15"/>
      <c r="F43" s="15"/>
      <c r="G43" s="111">
        <f>SUM(G40:G42)</f>
        <v>3300</v>
      </c>
      <c r="H43" s="2"/>
    </row>
    <row r="44" spans="1:8" ht="15.6" x14ac:dyDescent="0.3">
      <c r="A44" s="18"/>
      <c r="B44" s="1" t="s">
        <v>16</v>
      </c>
      <c r="C44" s="1"/>
      <c r="D44" s="11" t="s">
        <v>5</v>
      </c>
      <c r="E44" s="20">
        <v>0</v>
      </c>
      <c r="F44" s="20"/>
      <c r="G44" s="112"/>
      <c r="H44" s="2"/>
    </row>
    <row r="45" spans="1:8" x14ac:dyDescent="0.25">
      <c r="A45" s="18"/>
      <c r="B45" s="19" t="s">
        <v>8</v>
      </c>
      <c r="C45" s="19"/>
      <c r="D45" s="11"/>
      <c r="E45" s="15"/>
      <c r="F45" s="15"/>
      <c r="G45" s="111">
        <f>G43*(1-E44/100)</f>
        <v>3300</v>
      </c>
      <c r="H45" s="2"/>
    </row>
    <row r="46" spans="1:8" s="37" customFormat="1" ht="15.75" customHeight="1" x14ac:dyDescent="0.3">
      <c r="A46" s="32">
        <v>2.2000000000000002</v>
      </c>
      <c r="B46" s="33" t="s">
        <v>23</v>
      </c>
      <c r="C46" s="33"/>
      <c r="D46" s="34"/>
      <c r="E46" s="35"/>
      <c r="F46" s="35"/>
      <c r="G46" s="113"/>
      <c r="H46" s="36"/>
    </row>
    <row r="47" spans="1:8" x14ac:dyDescent="0.25">
      <c r="A47" s="18" t="s">
        <v>10</v>
      </c>
      <c r="B47" s="1" t="s">
        <v>12</v>
      </c>
      <c r="C47" s="1"/>
      <c r="D47" s="11" t="s">
        <v>11</v>
      </c>
      <c r="E47" s="15">
        <v>1</v>
      </c>
      <c r="F47" s="15">
        <v>1</v>
      </c>
      <c r="G47" s="110">
        <f>F47*E47</f>
        <v>1</v>
      </c>
      <c r="H47" s="17"/>
    </row>
    <row r="48" spans="1:8" x14ac:dyDescent="0.25">
      <c r="A48" s="130" t="s">
        <v>13</v>
      </c>
      <c r="B48" s="131"/>
      <c r="C48" s="51"/>
      <c r="D48" s="11"/>
      <c r="E48" s="15"/>
      <c r="F48" s="15"/>
      <c r="G48" s="111">
        <f>SUM(G47:G47)</f>
        <v>1</v>
      </c>
      <c r="H48" s="2"/>
    </row>
    <row r="49" spans="1:8" ht="15.6" x14ac:dyDescent="0.3">
      <c r="A49" s="18"/>
      <c r="B49" s="1" t="s">
        <v>14</v>
      </c>
      <c r="C49" s="1"/>
      <c r="D49" s="11" t="s">
        <v>5</v>
      </c>
      <c r="E49" s="20">
        <v>0</v>
      </c>
      <c r="F49" s="20"/>
      <c r="G49" s="112"/>
      <c r="H49" s="2"/>
    </row>
    <row r="50" spans="1:8" ht="14.4" thickBot="1" x14ac:dyDescent="0.3">
      <c r="A50" s="22"/>
      <c r="B50" s="23" t="s">
        <v>17</v>
      </c>
      <c r="C50" s="23"/>
      <c r="D50" s="24"/>
      <c r="E50" s="25"/>
      <c r="F50" s="25"/>
      <c r="G50" s="111">
        <f>G48*(1+E49/100)</f>
        <v>1</v>
      </c>
      <c r="H50" s="26"/>
    </row>
    <row r="51" spans="1:8" ht="14.4" thickBot="1" x14ac:dyDescent="0.3">
      <c r="A51" s="45"/>
      <c r="B51" s="46" t="s">
        <v>28</v>
      </c>
      <c r="C51" s="46"/>
      <c r="D51" s="47"/>
      <c r="E51" s="48"/>
      <c r="F51" s="48"/>
      <c r="G51" s="114">
        <f>G45+G50</f>
        <v>3301</v>
      </c>
      <c r="H51" s="50"/>
    </row>
    <row r="52" spans="1:8" ht="15" thickTop="1" thickBot="1" x14ac:dyDescent="0.3">
      <c r="A52" s="27"/>
      <c r="B52" s="31" t="s">
        <v>15</v>
      </c>
      <c r="C52" s="31"/>
      <c r="D52" s="28"/>
      <c r="E52" s="29"/>
      <c r="F52" s="29"/>
      <c r="G52" s="115">
        <f>G51+G37</f>
        <v>3301</v>
      </c>
      <c r="H52" s="30"/>
    </row>
    <row r="53" spans="1:8" ht="14.4" thickTop="1" x14ac:dyDescent="0.25"/>
  </sheetData>
  <mergeCells count="3">
    <mergeCell ref="A1:H1"/>
    <mergeCell ref="A43:B43"/>
    <mergeCell ref="A48:B48"/>
  </mergeCells>
  <pageMargins left="0.15748031496062992" right="0.15748031496062992" top="0.6692913385826772" bottom="0.74803149606299213" header="0.31496062992125984" footer="0.31496062992125984"/>
  <pageSetup paperSize="9" scale="6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rightToLeft="1" view="pageBreakPreview" zoomScaleNormal="100" zoomScaleSheetLayoutView="100" workbookViewId="0">
      <pane ySplit="2" topLeftCell="A3" activePane="bottomLeft" state="frozen"/>
      <selection pane="bottomLeft" activeCell="A4" sqref="A4:H36"/>
    </sheetView>
  </sheetViews>
  <sheetFormatPr defaultRowHeight="13.8" x14ac:dyDescent="0.25"/>
  <cols>
    <col min="1" max="1" width="5.8984375" style="12" bestFit="1" customWidth="1"/>
    <col min="2" max="2" width="8.69921875" customWidth="1"/>
    <col min="3" max="3" width="16.59765625" customWidth="1"/>
    <col min="4" max="4" width="9" style="12"/>
    <col min="5" max="5" width="7.3984375" style="16" bestFit="1" customWidth="1"/>
    <col min="6" max="6" width="9" style="16"/>
    <col min="7" max="7" width="9.8984375" style="116" bestFit="1" customWidth="1"/>
    <col min="8" max="8" width="26.19921875" customWidth="1"/>
  </cols>
  <sheetData>
    <row r="1" spans="1:8" ht="25.8" thickTop="1" thickBot="1" x14ac:dyDescent="0.45">
      <c r="A1" s="127" t="s">
        <v>69</v>
      </c>
      <c r="B1" s="128"/>
      <c r="C1" s="128"/>
      <c r="D1" s="128"/>
      <c r="E1" s="128"/>
      <c r="F1" s="128"/>
      <c r="G1" s="128"/>
      <c r="H1" s="129"/>
    </row>
    <row r="2" spans="1:8" ht="28.8" thickTop="1" thickBot="1" x14ac:dyDescent="0.3">
      <c r="A2" s="3" t="s">
        <v>0</v>
      </c>
      <c r="B2" s="4" t="s">
        <v>1</v>
      </c>
      <c r="C2" s="4" t="s">
        <v>54</v>
      </c>
      <c r="D2" s="4" t="s">
        <v>2</v>
      </c>
      <c r="E2" s="13" t="s">
        <v>3</v>
      </c>
      <c r="F2" s="38" t="s">
        <v>26</v>
      </c>
      <c r="G2" s="108" t="s">
        <v>27</v>
      </c>
      <c r="H2" s="5" t="s">
        <v>4</v>
      </c>
    </row>
    <row r="3" spans="1:8" s="10" customFormat="1" ht="22.2" thickTop="1" thickBot="1" x14ac:dyDescent="0.45">
      <c r="A3" s="21" t="s">
        <v>9</v>
      </c>
      <c r="B3" s="7" t="s">
        <v>18</v>
      </c>
      <c r="C3" s="7"/>
      <c r="D3" s="8"/>
      <c r="E3" s="14"/>
      <c r="F3" s="14"/>
      <c r="G3" s="109"/>
      <c r="H3" s="9"/>
    </row>
    <row r="4" spans="1:8" ht="15" thickTop="1" thickBot="1" x14ac:dyDescent="0.3">
      <c r="A4" s="22">
        <v>1</v>
      </c>
      <c r="B4" s="53" t="s">
        <v>32</v>
      </c>
      <c r="C4" s="54" t="s">
        <v>32</v>
      </c>
      <c r="D4" s="24" t="s">
        <v>11</v>
      </c>
      <c r="E4" s="25">
        <v>1</v>
      </c>
      <c r="F4" s="100">
        <v>2500</v>
      </c>
      <c r="G4" s="100"/>
      <c r="H4" s="26" t="s">
        <v>25</v>
      </c>
    </row>
    <row r="5" spans="1:8" ht="14.4" thickBot="1" x14ac:dyDescent="0.3">
      <c r="A5" s="76">
        <v>2</v>
      </c>
      <c r="B5" s="55" t="s">
        <v>19</v>
      </c>
      <c r="C5" s="56" t="s">
        <v>19</v>
      </c>
      <c r="D5" s="77" t="s">
        <v>11</v>
      </c>
      <c r="E5" s="78">
        <v>1</v>
      </c>
      <c r="F5" s="101">
        <v>4000</v>
      </c>
      <c r="G5" s="101"/>
      <c r="H5" s="79" t="s">
        <v>25</v>
      </c>
    </row>
    <row r="6" spans="1:8" ht="14.4" thickBot="1" x14ac:dyDescent="0.3">
      <c r="A6" s="80">
        <v>3</v>
      </c>
      <c r="B6" s="71" t="s">
        <v>33</v>
      </c>
      <c r="C6" s="61" t="s">
        <v>33</v>
      </c>
      <c r="D6" s="81" t="s">
        <v>11</v>
      </c>
      <c r="E6" s="52">
        <v>1</v>
      </c>
      <c r="F6" s="102">
        <v>4000</v>
      </c>
      <c r="G6" s="102"/>
      <c r="H6" s="79" t="s">
        <v>25</v>
      </c>
    </row>
    <row r="7" spans="1:8" ht="15.75" customHeight="1" x14ac:dyDescent="0.25">
      <c r="A7" s="83">
        <v>4</v>
      </c>
      <c r="B7" s="84" t="s">
        <v>20</v>
      </c>
      <c r="C7" s="85" t="s">
        <v>34</v>
      </c>
      <c r="D7" s="86" t="s">
        <v>11</v>
      </c>
      <c r="E7" s="87">
        <v>1</v>
      </c>
      <c r="F7" s="103">
        <v>4000</v>
      </c>
      <c r="G7" s="103"/>
      <c r="H7" s="75" t="s">
        <v>25</v>
      </c>
    </row>
    <row r="8" spans="1:8" x14ac:dyDescent="0.25">
      <c r="A8" s="18">
        <v>5</v>
      </c>
      <c r="B8" s="58" t="s">
        <v>20</v>
      </c>
      <c r="C8" s="59" t="s">
        <v>35</v>
      </c>
      <c r="D8" s="11" t="s">
        <v>11</v>
      </c>
      <c r="E8" s="15">
        <v>1</v>
      </c>
      <c r="F8" s="104">
        <v>2000</v>
      </c>
      <c r="G8" s="104"/>
      <c r="H8" s="2" t="s">
        <v>25</v>
      </c>
    </row>
    <row r="9" spans="1:8" x14ac:dyDescent="0.25">
      <c r="A9" s="18">
        <v>6</v>
      </c>
      <c r="B9" s="58" t="s">
        <v>20</v>
      </c>
      <c r="C9" s="59" t="s">
        <v>36</v>
      </c>
      <c r="D9" s="11" t="s">
        <v>11</v>
      </c>
      <c r="E9" s="15">
        <v>1</v>
      </c>
      <c r="F9" s="104">
        <v>2000</v>
      </c>
      <c r="G9" s="104"/>
      <c r="H9" s="2" t="s">
        <v>25</v>
      </c>
    </row>
    <row r="10" spans="1:8" x14ac:dyDescent="0.25">
      <c r="A10" s="18">
        <v>7</v>
      </c>
      <c r="B10" s="58" t="s">
        <v>20</v>
      </c>
      <c r="C10" s="59" t="s">
        <v>37</v>
      </c>
      <c r="D10" s="11" t="s">
        <v>11</v>
      </c>
      <c r="E10" s="15">
        <v>1</v>
      </c>
      <c r="F10" s="104">
        <v>2000</v>
      </c>
      <c r="G10" s="104"/>
      <c r="H10" s="2" t="s">
        <v>25</v>
      </c>
    </row>
    <row r="11" spans="1:8" x14ac:dyDescent="0.25">
      <c r="A11" s="18">
        <v>8</v>
      </c>
      <c r="B11" s="58" t="s">
        <v>20</v>
      </c>
      <c r="C11" s="59" t="s">
        <v>38</v>
      </c>
      <c r="D11" s="11" t="s">
        <v>11</v>
      </c>
      <c r="E11" s="15">
        <v>1</v>
      </c>
      <c r="F11" s="104">
        <v>2000</v>
      </c>
      <c r="G11" s="104"/>
      <c r="H11" s="2" t="s">
        <v>25</v>
      </c>
    </row>
    <row r="12" spans="1:8" x14ac:dyDescent="0.25">
      <c r="A12" s="18">
        <v>9</v>
      </c>
      <c r="B12" s="58" t="s">
        <v>20</v>
      </c>
      <c r="C12" s="59" t="s">
        <v>39</v>
      </c>
      <c r="D12" s="11" t="s">
        <v>11</v>
      </c>
      <c r="E12" s="15">
        <v>1</v>
      </c>
      <c r="F12" s="104">
        <v>2000</v>
      </c>
      <c r="G12" s="104"/>
      <c r="H12" s="2" t="s">
        <v>25</v>
      </c>
    </row>
    <row r="13" spans="1:8" x14ac:dyDescent="0.25">
      <c r="A13" s="18">
        <v>10</v>
      </c>
      <c r="B13" s="58" t="s">
        <v>20</v>
      </c>
      <c r="C13" s="59" t="s">
        <v>40</v>
      </c>
      <c r="D13" s="11" t="s">
        <v>11</v>
      </c>
      <c r="E13" s="15">
        <v>1</v>
      </c>
      <c r="F13" s="104">
        <v>2000</v>
      </c>
      <c r="G13" s="104"/>
      <c r="H13" s="2" t="s">
        <v>25</v>
      </c>
    </row>
    <row r="14" spans="1:8" x14ac:dyDescent="0.25">
      <c r="A14" s="18">
        <v>11</v>
      </c>
      <c r="B14" s="58" t="s">
        <v>20</v>
      </c>
      <c r="C14" s="59" t="s">
        <v>41</v>
      </c>
      <c r="D14" s="11" t="s">
        <v>11</v>
      </c>
      <c r="E14" s="15">
        <v>1</v>
      </c>
      <c r="F14" s="104">
        <v>2000</v>
      </c>
      <c r="G14" s="104"/>
      <c r="H14" s="2" t="s">
        <v>25</v>
      </c>
    </row>
    <row r="15" spans="1:8" ht="14.4" thickBot="1" x14ac:dyDescent="0.3">
      <c r="A15" s="89">
        <v>12</v>
      </c>
      <c r="B15" s="90" t="s">
        <v>20</v>
      </c>
      <c r="C15" s="91" t="s">
        <v>42</v>
      </c>
      <c r="D15" s="92" t="s">
        <v>11</v>
      </c>
      <c r="E15" s="93">
        <v>1</v>
      </c>
      <c r="F15" s="105">
        <v>2000</v>
      </c>
      <c r="G15" s="105"/>
      <c r="H15" s="26" t="s">
        <v>25</v>
      </c>
    </row>
    <row r="16" spans="1:8" x14ac:dyDescent="0.25">
      <c r="A16" s="73">
        <v>13</v>
      </c>
      <c r="B16" s="72" t="s">
        <v>43</v>
      </c>
      <c r="C16" s="57" t="s">
        <v>44</v>
      </c>
      <c r="D16" s="74" t="s">
        <v>11</v>
      </c>
      <c r="E16" s="40">
        <v>1</v>
      </c>
      <c r="F16" s="106">
        <v>2000</v>
      </c>
      <c r="G16" s="106"/>
      <c r="H16" s="88" t="s">
        <v>25</v>
      </c>
    </row>
    <row r="17" spans="1:8" x14ac:dyDescent="0.25">
      <c r="A17" s="18">
        <v>14</v>
      </c>
      <c r="B17" s="60" t="s">
        <v>43</v>
      </c>
      <c r="C17" s="59" t="s">
        <v>45</v>
      </c>
      <c r="D17" s="11" t="s">
        <v>11</v>
      </c>
      <c r="E17" s="15">
        <v>1</v>
      </c>
      <c r="F17" s="104">
        <v>2000</v>
      </c>
      <c r="G17" s="104"/>
      <c r="H17" s="2" t="s">
        <v>25</v>
      </c>
    </row>
    <row r="18" spans="1:8" x14ac:dyDescent="0.25">
      <c r="A18" s="18">
        <v>15</v>
      </c>
      <c r="B18" s="60" t="s">
        <v>43</v>
      </c>
      <c r="C18" s="59" t="s">
        <v>46</v>
      </c>
      <c r="D18" s="11" t="s">
        <v>11</v>
      </c>
      <c r="E18" s="15">
        <v>1</v>
      </c>
      <c r="F18" s="104">
        <v>2000</v>
      </c>
      <c r="G18" s="104"/>
      <c r="H18" s="2" t="s">
        <v>25</v>
      </c>
    </row>
    <row r="19" spans="1:8" ht="14.4" thickBot="1" x14ac:dyDescent="0.3">
      <c r="A19" s="22">
        <v>16</v>
      </c>
      <c r="B19" s="72" t="s">
        <v>43</v>
      </c>
      <c r="C19" s="57" t="s">
        <v>47</v>
      </c>
      <c r="D19" s="24" t="s">
        <v>11</v>
      </c>
      <c r="E19" s="25">
        <v>1</v>
      </c>
      <c r="F19" s="100">
        <v>2000</v>
      </c>
      <c r="G19" s="100"/>
      <c r="H19" s="94" t="s">
        <v>25</v>
      </c>
    </row>
    <row r="20" spans="1:8" ht="14.4" thickBot="1" x14ac:dyDescent="0.3">
      <c r="A20" s="76">
        <v>17</v>
      </c>
      <c r="B20" s="70" t="s">
        <v>48</v>
      </c>
      <c r="C20" s="56" t="s">
        <v>48</v>
      </c>
      <c r="D20" s="77" t="s">
        <v>11</v>
      </c>
      <c r="E20" s="78">
        <v>1</v>
      </c>
      <c r="F20" s="101">
        <v>4000</v>
      </c>
      <c r="G20" s="101"/>
      <c r="H20" s="82" t="s">
        <v>25</v>
      </c>
    </row>
    <row r="21" spans="1:8" x14ac:dyDescent="0.25">
      <c r="A21" s="73">
        <v>18</v>
      </c>
      <c r="B21" s="95" t="s">
        <v>49</v>
      </c>
      <c r="C21" s="66" t="s">
        <v>50</v>
      </c>
      <c r="D21" s="74" t="s">
        <v>11</v>
      </c>
      <c r="E21" s="40">
        <v>1</v>
      </c>
      <c r="F21" s="106">
        <v>2000</v>
      </c>
      <c r="G21" s="106"/>
      <c r="H21" s="88" t="s">
        <v>25</v>
      </c>
    </row>
    <row r="22" spans="1:8" ht="14.4" thickBot="1" x14ac:dyDescent="0.3">
      <c r="A22" s="22">
        <v>19</v>
      </c>
      <c r="B22" s="96" t="s">
        <v>49</v>
      </c>
      <c r="C22" s="69" t="s">
        <v>51</v>
      </c>
      <c r="D22" s="24" t="s">
        <v>11</v>
      </c>
      <c r="E22" s="25">
        <v>1</v>
      </c>
      <c r="F22" s="100">
        <v>2000</v>
      </c>
      <c r="G22" s="100"/>
      <c r="H22" s="94" t="s">
        <v>25</v>
      </c>
    </row>
    <row r="23" spans="1:8" x14ac:dyDescent="0.25">
      <c r="A23" s="83">
        <v>20</v>
      </c>
      <c r="B23" s="62" t="s">
        <v>52</v>
      </c>
      <c r="C23" s="63" t="s">
        <v>53</v>
      </c>
      <c r="D23" s="86" t="s">
        <v>11</v>
      </c>
      <c r="E23" s="87">
        <v>1</v>
      </c>
      <c r="F23" s="103">
        <v>6000</v>
      </c>
      <c r="G23" s="103"/>
      <c r="H23" s="75" t="s">
        <v>25</v>
      </c>
    </row>
    <row r="24" spans="1:8" x14ac:dyDescent="0.25">
      <c r="A24" s="18">
        <v>21</v>
      </c>
      <c r="B24" s="65" t="s">
        <v>52</v>
      </c>
      <c r="C24" s="66" t="s">
        <v>53</v>
      </c>
      <c r="D24" s="11" t="s">
        <v>11</v>
      </c>
      <c r="E24" s="15">
        <v>1</v>
      </c>
      <c r="F24" s="104">
        <v>2000</v>
      </c>
      <c r="G24" s="104"/>
      <c r="H24" s="2" t="s">
        <v>25</v>
      </c>
    </row>
    <row r="25" spans="1:8" x14ac:dyDescent="0.25">
      <c r="A25" s="18">
        <v>22</v>
      </c>
      <c r="B25" s="67" t="s">
        <v>52</v>
      </c>
      <c r="C25" s="68" t="s">
        <v>53</v>
      </c>
      <c r="D25" s="11" t="s">
        <v>11</v>
      </c>
      <c r="E25" s="15">
        <v>1</v>
      </c>
      <c r="F25" s="104">
        <v>2000</v>
      </c>
      <c r="G25" s="104"/>
      <c r="H25" s="2" t="s">
        <v>25</v>
      </c>
    </row>
    <row r="26" spans="1:8" ht="14.4" thickBot="1" x14ac:dyDescent="0.3">
      <c r="A26" s="89">
        <v>23</v>
      </c>
      <c r="B26" s="97" t="s">
        <v>52</v>
      </c>
      <c r="C26" s="64" t="s">
        <v>53</v>
      </c>
      <c r="D26" s="92" t="s">
        <v>11</v>
      </c>
      <c r="E26" s="93">
        <v>1</v>
      </c>
      <c r="F26" s="105">
        <v>2000</v>
      </c>
      <c r="G26" s="105"/>
      <c r="H26" s="26" t="s">
        <v>25</v>
      </c>
    </row>
    <row r="27" spans="1:8" ht="14.4" thickBot="1" x14ac:dyDescent="0.3">
      <c r="A27" s="45">
        <v>24</v>
      </c>
      <c r="B27" s="98" t="s">
        <v>21</v>
      </c>
      <c r="C27" s="99" t="s">
        <v>21</v>
      </c>
      <c r="D27" s="47" t="s">
        <v>11</v>
      </c>
      <c r="E27" s="48">
        <v>1</v>
      </c>
      <c r="F27" s="107">
        <v>6000</v>
      </c>
      <c r="G27" s="107"/>
      <c r="H27" s="50" t="s">
        <v>25</v>
      </c>
    </row>
    <row r="28" spans="1:8" ht="14.4" thickTop="1" x14ac:dyDescent="0.25">
      <c r="A28" s="117">
        <v>25</v>
      </c>
      <c r="B28" s="71" t="s">
        <v>52</v>
      </c>
      <c r="C28" s="61" t="s">
        <v>50</v>
      </c>
      <c r="D28" s="81" t="s">
        <v>11</v>
      </c>
      <c r="E28" s="52"/>
      <c r="F28" s="102">
        <v>7000</v>
      </c>
      <c r="G28" s="102">
        <f t="shared" ref="G28:G36" si="0">F28*E28</f>
        <v>0</v>
      </c>
      <c r="H28" s="82" t="s">
        <v>25</v>
      </c>
    </row>
    <row r="29" spans="1:8" x14ac:dyDescent="0.25">
      <c r="A29" s="18">
        <v>26</v>
      </c>
      <c r="B29" s="119" t="s">
        <v>52</v>
      </c>
      <c r="C29" s="68" t="s">
        <v>55</v>
      </c>
      <c r="D29" s="11" t="s">
        <v>11</v>
      </c>
      <c r="E29" s="15"/>
      <c r="F29" s="104">
        <v>3000</v>
      </c>
      <c r="G29" s="104">
        <f t="shared" si="0"/>
        <v>0</v>
      </c>
      <c r="H29" s="2" t="s">
        <v>25</v>
      </c>
    </row>
    <row r="30" spans="1:8" x14ac:dyDescent="0.25">
      <c r="A30" s="18">
        <v>27</v>
      </c>
      <c r="B30" s="119" t="s">
        <v>52</v>
      </c>
      <c r="C30" s="68" t="s">
        <v>56</v>
      </c>
      <c r="D30" s="11" t="s">
        <v>11</v>
      </c>
      <c r="E30" s="15"/>
      <c r="F30" s="104">
        <v>3000</v>
      </c>
      <c r="G30" s="104">
        <f t="shared" si="0"/>
        <v>0</v>
      </c>
      <c r="H30" s="2" t="s">
        <v>25</v>
      </c>
    </row>
    <row r="31" spans="1:8" x14ac:dyDescent="0.25">
      <c r="A31" s="18">
        <v>28</v>
      </c>
      <c r="B31" s="119" t="s">
        <v>52</v>
      </c>
      <c r="C31" s="68" t="s">
        <v>57</v>
      </c>
      <c r="D31" s="11" t="s">
        <v>11</v>
      </c>
      <c r="E31" s="15"/>
      <c r="F31" s="104">
        <v>12000</v>
      </c>
      <c r="G31" s="104">
        <f t="shared" si="0"/>
        <v>0</v>
      </c>
      <c r="H31" s="2" t="s">
        <v>25</v>
      </c>
    </row>
    <row r="32" spans="1:8" x14ac:dyDescent="0.25">
      <c r="A32" s="18">
        <v>29</v>
      </c>
      <c r="B32" s="119" t="s">
        <v>52</v>
      </c>
      <c r="C32" s="68" t="s">
        <v>58</v>
      </c>
      <c r="D32" s="11" t="s">
        <v>11</v>
      </c>
      <c r="E32" s="15"/>
      <c r="F32" s="104">
        <v>4000</v>
      </c>
      <c r="G32" s="104">
        <f t="shared" si="0"/>
        <v>0</v>
      </c>
      <c r="H32" s="2" t="s">
        <v>25</v>
      </c>
    </row>
    <row r="33" spans="1:8" x14ac:dyDescent="0.25">
      <c r="A33" s="18">
        <v>30</v>
      </c>
      <c r="B33" s="119" t="s">
        <v>52</v>
      </c>
      <c r="C33" s="68" t="s">
        <v>59</v>
      </c>
      <c r="D33" s="11" t="s">
        <v>11</v>
      </c>
      <c r="E33" s="15"/>
      <c r="F33" s="104">
        <v>2000</v>
      </c>
      <c r="G33" s="104">
        <f t="shared" si="0"/>
        <v>0</v>
      </c>
      <c r="H33" s="2" t="s">
        <v>25</v>
      </c>
    </row>
    <row r="34" spans="1:8" x14ac:dyDescent="0.25">
      <c r="A34" s="18">
        <v>31</v>
      </c>
      <c r="B34" s="60" t="s">
        <v>52</v>
      </c>
      <c r="C34" s="59" t="s">
        <v>60</v>
      </c>
      <c r="D34" s="11" t="s">
        <v>11</v>
      </c>
      <c r="E34" s="15"/>
      <c r="F34" s="104">
        <v>3000</v>
      </c>
      <c r="G34" s="104">
        <f t="shared" si="0"/>
        <v>0</v>
      </c>
      <c r="H34" s="2" t="s">
        <v>25</v>
      </c>
    </row>
    <row r="35" spans="1:8" ht="14.4" thickBot="1" x14ac:dyDescent="0.3">
      <c r="A35" s="120">
        <v>32</v>
      </c>
      <c r="B35" s="121" t="s">
        <v>52</v>
      </c>
      <c r="C35" s="122" t="s">
        <v>61</v>
      </c>
      <c r="D35" s="123" t="s">
        <v>11</v>
      </c>
      <c r="E35" s="124"/>
      <c r="F35" s="125">
        <v>3000</v>
      </c>
      <c r="G35" s="125">
        <f t="shared" si="0"/>
        <v>0</v>
      </c>
      <c r="H35" s="126" t="s">
        <v>25</v>
      </c>
    </row>
    <row r="36" spans="1:8" ht="14.4" thickBot="1" x14ac:dyDescent="0.3">
      <c r="A36" s="45">
        <v>33</v>
      </c>
      <c r="B36" s="98" t="s">
        <v>62</v>
      </c>
      <c r="C36" s="99" t="s">
        <v>63</v>
      </c>
      <c r="D36" s="47" t="s">
        <v>11</v>
      </c>
      <c r="E36" s="48"/>
      <c r="F36" s="107">
        <v>2000</v>
      </c>
      <c r="G36" s="107">
        <f t="shared" si="0"/>
        <v>0</v>
      </c>
      <c r="H36" s="50" t="s">
        <v>25</v>
      </c>
    </row>
    <row r="37" spans="1:8" ht="15" thickTop="1" thickBot="1" x14ac:dyDescent="0.3">
      <c r="A37" s="18"/>
      <c r="B37" s="19" t="s">
        <v>24</v>
      </c>
      <c r="C37" s="19"/>
      <c r="D37" s="11"/>
      <c r="E37" s="15"/>
      <c r="F37" s="15"/>
      <c r="G37" s="111">
        <f>SUM(G4:G36)</f>
        <v>0</v>
      </c>
      <c r="H37" s="2"/>
    </row>
    <row r="38" spans="1:8" s="10" customFormat="1" ht="22.2" thickTop="1" thickBot="1" x14ac:dyDescent="0.45">
      <c r="A38" s="6">
        <v>2</v>
      </c>
      <c r="B38" s="7" t="s">
        <v>6</v>
      </c>
      <c r="C38" s="7"/>
      <c r="D38" s="8"/>
      <c r="E38" s="14"/>
      <c r="F38" s="14"/>
      <c r="G38" s="109"/>
      <c r="H38" s="9"/>
    </row>
    <row r="39" spans="1:8" s="37" customFormat="1" ht="15.75" customHeight="1" thickTop="1" x14ac:dyDescent="0.3">
      <c r="A39" s="32">
        <v>2.1</v>
      </c>
      <c r="B39" s="33" t="s">
        <v>22</v>
      </c>
      <c r="C39" s="33"/>
      <c r="D39" s="34"/>
      <c r="E39" s="35"/>
      <c r="F39" s="35"/>
      <c r="G39" s="113"/>
      <c r="H39" s="36"/>
    </row>
    <row r="40" spans="1:8" x14ac:dyDescent="0.25">
      <c r="A40" s="18" t="s">
        <v>29</v>
      </c>
      <c r="B40" s="1" t="s">
        <v>64</v>
      </c>
      <c r="C40" s="1"/>
      <c r="D40" s="11" t="s">
        <v>11</v>
      </c>
      <c r="E40" s="15">
        <v>3</v>
      </c>
      <c r="F40" s="15">
        <v>800</v>
      </c>
      <c r="G40" s="110">
        <f>F40*E40</f>
        <v>2400</v>
      </c>
      <c r="H40" s="17"/>
    </row>
    <row r="41" spans="1:8" x14ac:dyDescent="0.25">
      <c r="A41" s="18" t="s">
        <v>30</v>
      </c>
      <c r="B41" s="1" t="s">
        <v>66</v>
      </c>
      <c r="C41" s="1"/>
      <c r="D41" s="11" t="s">
        <v>11</v>
      </c>
      <c r="E41" s="15">
        <v>3</v>
      </c>
      <c r="F41" s="15">
        <v>1000</v>
      </c>
      <c r="G41" s="110">
        <f t="shared" ref="G41:G42" si="1">F41*E41</f>
        <v>3000</v>
      </c>
      <c r="H41" s="17"/>
    </row>
    <row r="42" spans="1:8" x14ac:dyDescent="0.25">
      <c r="A42" s="18" t="s">
        <v>31</v>
      </c>
      <c r="B42" s="1" t="s">
        <v>65</v>
      </c>
      <c r="C42" s="1"/>
      <c r="D42" s="11" t="s">
        <v>11</v>
      </c>
      <c r="E42" s="15">
        <v>10</v>
      </c>
      <c r="F42" s="15">
        <v>1500</v>
      </c>
      <c r="G42" s="110">
        <f t="shared" si="1"/>
        <v>15000</v>
      </c>
      <c r="H42" s="17"/>
    </row>
    <row r="43" spans="1:8" x14ac:dyDescent="0.25">
      <c r="A43" s="130" t="s">
        <v>7</v>
      </c>
      <c r="B43" s="131"/>
      <c r="C43" s="51"/>
      <c r="D43" s="11"/>
      <c r="E43" s="15"/>
      <c r="F43" s="15"/>
      <c r="G43" s="111">
        <f>SUM(G40:G42)</f>
        <v>20400</v>
      </c>
      <c r="H43" s="2"/>
    </row>
    <row r="44" spans="1:8" ht="15.6" x14ac:dyDescent="0.3">
      <c r="A44" s="18"/>
      <c r="B44" s="1" t="s">
        <v>16</v>
      </c>
      <c r="C44" s="1"/>
      <c r="D44" s="11" t="s">
        <v>5</v>
      </c>
      <c r="E44" s="20">
        <v>0</v>
      </c>
      <c r="F44" s="20"/>
      <c r="G44" s="112"/>
      <c r="H44" s="2"/>
    </row>
    <row r="45" spans="1:8" x14ac:dyDescent="0.25">
      <c r="A45" s="18"/>
      <c r="B45" s="19" t="s">
        <v>8</v>
      </c>
      <c r="C45" s="19"/>
      <c r="D45" s="11"/>
      <c r="E45" s="15"/>
      <c r="F45" s="15"/>
      <c r="G45" s="111">
        <f>G43*(1-E44/100)</f>
        <v>20400</v>
      </c>
      <c r="H45" s="2"/>
    </row>
    <row r="46" spans="1:8" s="37" customFormat="1" ht="15.75" customHeight="1" x14ac:dyDescent="0.3">
      <c r="A46" s="32">
        <v>2.2000000000000002</v>
      </c>
      <c r="B46" s="33" t="s">
        <v>23</v>
      </c>
      <c r="C46" s="33"/>
      <c r="D46" s="34"/>
      <c r="E46" s="35"/>
      <c r="F46" s="35"/>
      <c r="G46" s="113"/>
      <c r="H46" s="36"/>
    </row>
    <row r="47" spans="1:8" x14ac:dyDescent="0.25">
      <c r="A47" s="18" t="s">
        <v>10</v>
      </c>
      <c r="B47" s="1" t="s">
        <v>12</v>
      </c>
      <c r="C47" s="1"/>
      <c r="D47" s="11" t="s">
        <v>11</v>
      </c>
      <c r="E47" s="15">
        <v>1</v>
      </c>
      <c r="F47" s="15">
        <v>100000</v>
      </c>
      <c r="G47" s="110">
        <f>F47*E47</f>
        <v>100000</v>
      </c>
      <c r="H47" s="17"/>
    </row>
    <row r="48" spans="1:8" x14ac:dyDescent="0.25">
      <c r="A48" s="130" t="s">
        <v>13</v>
      </c>
      <c r="B48" s="131"/>
      <c r="C48" s="51"/>
      <c r="D48" s="11"/>
      <c r="E48" s="15"/>
      <c r="F48" s="15"/>
      <c r="G48" s="111">
        <f>SUM(G47:G47)</f>
        <v>100000</v>
      </c>
      <c r="H48" s="2"/>
    </row>
    <row r="49" spans="1:8" ht="15.6" x14ac:dyDescent="0.3">
      <c r="A49" s="18"/>
      <c r="B49" s="1" t="s">
        <v>14</v>
      </c>
      <c r="C49" s="1"/>
      <c r="D49" s="11" t="s">
        <v>5</v>
      </c>
      <c r="E49" s="20">
        <v>0</v>
      </c>
      <c r="F49" s="20"/>
      <c r="G49" s="112"/>
      <c r="H49" s="2"/>
    </row>
    <row r="50" spans="1:8" ht="14.4" thickBot="1" x14ac:dyDescent="0.3">
      <c r="A50" s="22"/>
      <c r="B50" s="23" t="s">
        <v>17</v>
      </c>
      <c r="C50" s="23"/>
      <c r="D50" s="24"/>
      <c r="E50" s="25"/>
      <c r="F50" s="25"/>
      <c r="G50" s="111">
        <f>G48*(1+E49/100)</f>
        <v>100000</v>
      </c>
      <c r="H50" s="26"/>
    </row>
    <row r="51" spans="1:8" ht="14.4" thickBot="1" x14ac:dyDescent="0.3">
      <c r="A51" s="45"/>
      <c r="B51" s="46" t="s">
        <v>28</v>
      </c>
      <c r="C51" s="46"/>
      <c r="D51" s="47"/>
      <c r="E51" s="48"/>
      <c r="F51" s="48"/>
      <c r="G51" s="114">
        <f>G45+G50</f>
        <v>120400</v>
      </c>
      <c r="H51" s="50"/>
    </row>
    <row r="52" spans="1:8" ht="15" thickTop="1" thickBot="1" x14ac:dyDescent="0.3">
      <c r="A52" s="27"/>
      <c r="B52" s="31" t="s">
        <v>15</v>
      </c>
      <c r="C52" s="31"/>
      <c r="D52" s="28"/>
      <c r="E52" s="29"/>
      <c r="F52" s="29"/>
      <c r="G52" s="115">
        <f>G51+G37</f>
        <v>120400</v>
      </c>
      <c r="H52" s="30"/>
    </row>
    <row r="53" spans="1:8" ht="14.4" thickTop="1" x14ac:dyDescent="0.25"/>
  </sheetData>
  <mergeCells count="3">
    <mergeCell ref="A1:H1"/>
    <mergeCell ref="A43:B43"/>
    <mergeCell ref="A48:B48"/>
  </mergeCells>
  <pageMargins left="0.7" right="0.7" top="0.75" bottom="0.75" header="0.3" footer="0.3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rightToLeft="1" view="pageBreakPreview" zoomScaleNormal="100" zoomScaleSheetLayoutView="100" workbookViewId="0">
      <pane ySplit="2" topLeftCell="A3" activePane="bottomLeft" state="frozen"/>
      <selection pane="bottomLeft" activeCell="A4" sqref="A4:H36"/>
    </sheetView>
  </sheetViews>
  <sheetFormatPr defaultRowHeight="13.8" x14ac:dyDescent="0.25"/>
  <cols>
    <col min="1" max="1" width="5.8984375" style="12" bestFit="1" customWidth="1"/>
    <col min="2" max="2" width="8.69921875" customWidth="1"/>
    <col min="3" max="3" width="16.59765625" customWidth="1"/>
    <col min="4" max="4" width="9" style="12"/>
    <col min="5" max="5" width="7.3984375" style="16" bestFit="1" customWidth="1"/>
    <col min="6" max="6" width="9" style="16"/>
    <col min="7" max="7" width="8.8984375" style="116" bestFit="1" customWidth="1"/>
    <col min="8" max="8" width="26.19921875" customWidth="1"/>
  </cols>
  <sheetData>
    <row r="1" spans="1:8" ht="25.8" thickTop="1" thickBot="1" x14ac:dyDescent="0.45">
      <c r="A1" s="127" t="s">
        <v>69</v>
      </c>
      <c r="B1" s="128"/>
      <c r="C1" s="128"/>
      <c r="D1" s="128"/>
      <c r="E1" s="128"/>
      <c r="F1" s="128"/>
      <c r="G1" s="128"/>
      <c r="H1" s="129"/>
    </row>
    <row r="2" spans="1:8" ht="28.8" thickTop="1" thickBot="1" x14ac:dyDescent="0.3">
      <c r="A2" s="3" t="s">
        <v>0</v>
      </c>
      <c r="B2" s="4" t="s">
        <v>1</v>
      </c>
      <c r="C2" s="4" t="s">
        <v>54</v>
      </c>
      <c r="D2" s="4" t="s">
        <v>2</v>
      </c>
      <c r="E2" s="13" t="s">
        <v>3</v>
      </c>
      <c r="F2" s="38" t="s">
        <v>26</v>
      </c>
      <c r="G2" s="108" t="s">
        <v>27</v>
      </c>
      <c r="H2" s="5" t="s">
        <v>4</v>
      </c>
    </row>
    <row r="3" spans="1:8" s="10" customFormat="1" ht="22.2" thickTop="1" thickBot="1" x14ac:dyDescent="0.45">
      <c r="A3" s="21" t="s">
        <v>9</v>
      </c>
      <c r="B3" s="7" t="s">
        <v>18</v>
      </c>
      <c r="C3" s="7"/>
      <c r="D3" s="8"/>
      <c r="E3" s="14"/>
      <c r="F3" s="14"/>
      <c r="G3" s="109"/>
      <c r="H3" s="9"/>
    </row>
    <row r="4" spans="1:8" ht="15" thickTop="1" thickBot="1" x14ac:dyDescent="0.3">
      <c r="A4" s="22">
        <v>1</v>
      </c>
      <c r="B4" s="53" t="s">
        <v>32</v>
      </c>
      <c r="C4" s="54" t="s">
        <v>32</v>
      </c>
      <c r="D4" s="24" t="s">
        <v>11</v>
      </c>
      <c r="E4" s="25"/>
      <c r="F4" s="100">
        <v>2500</v>
      </c>
      <c r="G4" s="100">
        <f>F4*E4</f>
        <v>0</v>
      </c>
      <c r="H4" s="26" t="s">
        <v>25</v>
      </c>
    </row>
    <row r="5" spans="1:8" ht="14.4" thickBot="1" x14ac:dyDescent="0.3">
      <c r="A5" s="76">
        <v>2</v>
      </c>
      <c r="B5" s="55" t="s">
        <v>19</v>
      </c>
      <c r="C5" s="56" t="s">
        <v>19</v>
      </c>
      <c r="D5" s="77" t="s">
        <v>11</v>
      </c>
      <c r="E5" s="78"/>
      <c r="F5" s="101">
        <v>4000</v>
      </c>
      <c r="G5" s="101">
        <f t="shared" ref="G5:G27" si="0">F5*E5</f>
        <v>0</v>
      </c>
      <c r="H5" s="79" t="s">
        <v>25</v>
      </c>
    </row>
    <row r="6" spans="1:8" ht="14.4" thickBot="1" x14ac:dyDescent="0.3">
      <c r="A6" s="80">
        <v>3</v>
      </c>
      <c r="B6" s="71" t="s">
        <v>33</v>
      </c>
      <c r="C6" s="61" t="s">
        <v>33</v>
      </c>
      <c r="D6" s="81" t="s">
        <v>11</v>
      </c>
      <c r="E6" s="52"/>
      <c r="F6" s="102">
        <v>4000</v>
      </c>
      <c r="G6" s="102">
        <f t="shared" si="0"/>
        <v>0</v>
      </c>
      <c r="H6" s="79" t="s">
        <v>25</v>
      </c>
    </row>
    <row r="7" spans="1:8" ht="15.75" customHeight="1" x14ac:dyDescent="0.25">
      <c r="A7" s="83">
        <v>4</v>
      </c>
      <c r="B7" s="84" t="s">
        <v>20</v>
      </c>
      <c r="C7" s="85" t="s">
        <v>34</v>
      </c>
      <c r="D7" s="86" t="s">
        <v>11</v>
      </c>
      <c r="E7" s="87"/>
      <c r="F7" s="103">
        <v>4000</v>
      </c>
      <c r="G7" s="103">
        <f t="shared" si="0"/>
        <v>0</v>
      </c>
      <c r="H7" s="75" t="s">
        <v>25</v>
      </c>
    </row>
    <row r="8" spans="1:8" x14ac:dyDescent="0.25">
      <c r="A8" s="18">
        <v>5</v>
      </c>
      <c r="B8" s="58" t="s">
        <v>20</v>
      </c>
      <c r="C8" s="59" t="s">
        <v>35</v>
      </c>
      <c r="D8" s="11" t="s">
        <v>11</v>
      </c>
      <c r="E8" s="15"/>
      <c r="F8" s="104">
        <v>2000</v>
      </c>
      <c r="G8" s="104">
        <f t="shared" si="0"/>
        <v>0</v>
      </c>
      <c r="H8" s="2" t="s">
        <v>25</v>
      </c>
    </row>
    <row r="9" spans="1:8" x14ac:dyDescent="0.25">
      <c r="A9" s="18">
        <v>6</v>
      </c>
      <c r="B9" s="58" t="s">
        <v>20</v>
      </c>
      <c r="C9" s="59" t="s">
        <v>36</v>
      </c>
      <c r="D9" s="11" t="s">
        <v>11</v>
      </c>
      <c r="E9" s="15"/>
      <c r="F9" s="104">
        <v>2000</v>
      </c>
      <c r="G9" s="104">
        <f t="shared" si="0"/>
        <v>0</v>
      </c>
      <c r="H9" s="2" t="s">
        <v>25</v>
      </c>
    </row>
    <row r="10" spans="1:8" x14ac:dyDescent="0.25">
      <c r="A10" s="18">
        <v>7</v>
      </c>
      <c r="B10" s="58" t="s">
        <v>20</v>
      </c>
      <c r="C10" s="59" t="s">
        <v>37</v>
      </c>
      <c r="D10" s="11" t="s">
        <v>11</v>
      </c>
      <c r="E10" s="15"/>
      <c r="F10" s="104">
        <v>2000</v>
      </c>
      <c r="G10" s="104">
        <f t="shared" si="0"/>
        <v>0</v>
      </c>
      <c r="H10" s="2" t="s">
        <v>25</v>
      </c>
    </row>
    <row r="11" spans="1:8" x14ac:dyDescent="0.25">
      <c r="A11" s="18">
        <v>8</v>
      </c>
      <c r="B11" s="58" t="s">
        <v>20</v>
      </c>
      <c r="C11" s="59" t="s">
        <v>38</v>
      </c>
      <c r="D11" s="11" t="s">
        <v>11</v>
      </c>
      <c r="E11" s="15"/>
      <c r="F11" s="104">
        <v>2000</v>
      </c>
      <c r="G11" s="104">
        <f t="shared" si="0"/>
        <v>0</v>
      </c>
      <c r="H11" s="2" t="s">
        <v>25</v>
      </c>
    </row>
    <row r="12" spans="1:8" x14ac:dyDescent="0.25">
      <c r="A12" s="18">
        <v>9</v>
      </c>
      <c r="B12" s="58" t="s">
        <v>20</v>
      </c>
      <c r="C12" s="59" t="s">
        <v>39</v>
      </c>
      <c r="D12" s="11" t="s">
        <v>11</v>
      </c>
      <c r="E12" s="15"/>
      <c r="F12" s="104">
        <v>2000</v>
      </c>
      <c r="G12" s="104">
        <f t="shared" si="0"/>
        <v>0</v>
      </c>
      <c r="H12" s="2" t="s">
        <v>25</v>
      </c>
    </row>
    <row r="13" spans="1:8" x14ac:dyDescent="0.25">
      <c r="A13" s="18">
        <v>10</v>
      </c>
      <c r="B13" s="58" t="s">
        <v>20</v>
      </c>
      <c r="C13" s="59" t="s">
        <v>40</v>
      </c>
      <c r="D13" s="11" t="s">
        <v>11</v>
      </c>
      <c r="E13" s="15"/>
      <c r="F13" s="104">
        <v>2000</v>
      </c>
      <c r="G13" s="104">
        <f t="shared" si="0"/>
        <v>0</v>
      </c>
      <c r="H13" s="2" t="s">
        <v>25</v>
      </c>
    </row>
    <row r="14" spans="1:8" x14ac:dyDescent="0.25">
      <c r="A14" s="18">
        <v>11</v>
      </c>
      <c r="B14" s="58" t="s">
        <v>20</v>
      </c>
      <c r="C14" s="59" t="s">
        <v>41</v>
      </c>
      <c r="D14" s="11" t="s">
        <v>11</v>
      </c>
      <c r="E14" s="15"/>
      <c r="F14" s="104">
        <v>2000</v>
      </c>
      <c r="G14" s="104">
        <f t="shared" si="0"/>
        <v>0</v>
      </c>
      <c r="H14" s="2" t="s">
        <v>25</v>
      </c>
    </row>
    <row r="15" spans="1:8" ht="14.4" thickBot="1" x14ac:dyDescent="0.3">
      <c r="A15" s="89">
        <v>12</v>
      </c>
      <c r="B15" s="90" t="s">
        <v>20</v>
      </c>
      <c r="C15" s="91" t="s">
        <v>42</v>
      </c>
      <c r="D15" s="92" t="s">
        <v>11</v>
      </c>
      <c r="E15" s="93"/>
      <c r="F15" s="105">
        <v>2000</v>
      </c>
      <c r="G15" s="105">
        <f t="shared" si="0"/>
        <v>0</v>
      </c>
      <c r="H15" s="26" t="s">
        <v>25</v>
      </c>
    </row>
    <row r="16" spans="1:8" x14ac:dyDescent="0.25">
      <c r="A16" s="73">
        <v>13</v>
      </c>
      <c r="B16" s="72" t="s">
        <v>43</v>
      </c>
      <c r="C16" s="57" t="s">
        <v>44</v>
      </c>
      <c r="D16" s="74" t="s">
        <v>11</v>
      </c>
      <c r="E16" s="40"/>
      <c r="F16" s="106">
        <v>2000</v>
      </c>
      <c r="G16" s="106">
        <f t="shared" si="0"/>
        <v>0</v>
      </c>
      <c r="H16" s="88" t="s">
        <v>25</v>
      </c>
    </row>
    <row r="17" spans="1:8" x14ac:dyDescent="0.25">
      <c r="A17" s="18">
        <v>14</v>
      </c>
      <c r="B17" s="60" t="s">
        <v>43</v>
      </c>
      <c r="C17" s="59" t="s">
        <v>45</v>
      </c>
      <c r="D17" s="11" t="s">
        <v>11</v>
      </c>
      <c r="E17" s="15"/>
      <c r="F17" s="104">
        <v>2000</v>
      </c>
      <c r="G17" s="104">
        <f t="shared" si="0"/>
        <v>0</v>
      </c>
      <c r="H17" s="2" t="s">
        <v>25</v>
      </c>
    </row>
    <row r="18" spans="1:8" x14ac:dyDescent="0.25">
      <c r="A18" s="18">
        <v>15</v>
      </c>
      <c r="B18" s="60" t="s">
        <v>43</v>
      </c>
      <c r="C18" s="59" t="s">
        <v>46</v>
      </c>
      <c r="D18" s="11" t="s">
        <v>11</v>
      </c>
      <c r="E18" s="15"/>
      <c r="F18" s="104">
        <v>2000</v>
      </c>
      <c r="G18" s="104">
        <f t="shared" si="0"/>
        <v>0</v>
      </c>
      <c r="H18" s="2" t="s">
        <v>25</v>
      </c>
    </row>
    <row r="19" spans="1:8" ht="14.4" thickBot="1" x14ac:dyDescent="0.3">
      <c r="A19" s="22">
        <v>16</v>
      </c>
      <c r="B19" s="72" t="s">
        <v>43</v>
      </c>
      <c r="C19" s="57" t="s">
        <v>47</v>
      </c>
      <c r="D19" s="24" t="s">
        <v>11</v>
      </c>
      <c r="E19" s="25"/>
      <c r="F19" s="100">
        <v>2000</v>
      </c>
      <c r="G19" s="100">
        <f t="shared" si="0"/>
        <v>0</v>
      </c>
      <c r="H19" s="94" t="s">
        <v>25</v>
      </c>
    </row>
    <row r="20" spans="1:8" ht="14.4" thickBot="1" x14ac:dyDescent="0.3">
      <c r="A20" s="76">
        <v>17</v>
      </c>
      <c r="B20" s="70" t="s">
        <v>48</v>
      </c>
      <c r="C20" s="56" t="s">
        <v>48</v>
      </c>
      <c r="D20" s="77" t="s">
        <v>11</v>
      </c>
      <c r="E20" s="78"/>
      <c r="F20" s="101">
        <v>4000</v>
      </c>
      <c r="G20" s="101">
        <f t="shared" si="0"/>
        <v>0</v>
      </c>
      <c r="H20" s="82" t="s">
        <v>25</v>
      </c>
    </row>
    <row r="21" spans="1:8" x14ac:dyDescent="0.25">
      <c r="A21" s="73">
        <v>18</v>
      </c>
      <c r="B21" s="95" t="s">
        <v>49</v>
      </c>
      <c r="C21" s="66" t="s">
        <v>50</v>
      </c>
      <c r="D21" s="74" t="s">
        <v>11</v>
      </c>
      <c r="E21" s="40"/>
      <c r="F21" s="106">
        <v>2000</v>
      </c>
      <c r="G21" s="106">
        <f t="shared" si="0"/>
        <v>0</v>
      </c>
      <c r="H21" s="88" t="s">
        <v>25</v>
      </c>
    </row>
    <row r="22" spans="1:8" ht="14.4" thickBot="1" x14ac:dyDescent="0.3">
      <c r="A22" s="22">
        <v>19</v>
      </c>
      <c r="B22" s="96" t="s">
        <v>49</v>
      </c>
      <c r="C22" s="69" t="s">
        <v>51</v>
      </c>
      <c r="D22" s="24" t="s">
        <v>11</v>
      </c>
      <c r="E22" s="25"/>
      <c r="F22" s="100">
        <v>2000</v>
      </c>
      <c r="G22" s="100">
        <f t="shared" si="0"/>
        <v>0</v>
      </c>
      <c r="H22" s="94" t="s">
        <v>25</v>
      </c>
    </row>
    <row r="23" spans="1:8" x14ac:dyDescent="0.25">
      <c r="A23" s="83">
        <v>20</v>
      </c>
      <c r="B23" s="62" t="s">
        <v>52</v>
      </c>
      <c r="C23" s="63" t="s">
        <v>53</v>
      </c>
      <c r="D23" s="86" t="s">
        <v>11</v>
      </c>
      <c r="E23" s="87"/>
      <c r="F23" s="103">
        <v>6000</v>
      </c>
      <c r="G23" s="103">
        <f t="shared" si="0"/>
        <v>0</v>
      </c>
      <c r="H23" s="75" t="s">
        <v>25</v>
      </c>
    </row>
    <row r="24" spans="1:8" x14ac:dyDescent="0.25">
      <c r="A24" s="18">
        <v>21</v>
      </c>
      <c r="B24" s="65" t="s">
        <v>52</v>
      </c>
      <c r="C24" s="66" t="s">
        <v>53</v>
      </c>
      <c r="D24" s="11" t="s">
        <v>11</v>
      </c>
      <c r="E24" s="15"/>
      <c r="F24" s="104">
        <v>2000</v>
      </c>
      <c r="G24" s="104">
        <f t="shared" si="0"/>
        <v>0</v>
      </c>
      <c r="H24" s="2" t="s">
        <v>25</v>
      </c>
    </row>
    <row r="25" spans="1:8" x14ac:dyDescent="0.25">
      <c r="A25" s="18">
        <v>22</v>
      </c>
      <c r="B25" s="67" t="s">
        <v>52</v>
      </c>
      <c r="C25" s="68" t="s">
        <v>53</v>
      </c>
      <c r="D25" s="11" t="s">
        <v>11</v>
      </c>
      <c r="E25" s="15"/>
      <c r="F25" s="104">
        <v>2000</v>
      </c>
      <c r="G25" s="104">
        <f t="shared" si="0"/>
        <v>0</v>
      </c>
      <c r="H25" s="2" t="s">
        <v>25</v>
      </c>
    </row>
    <row r="26" spans="1:8" ht="14.4" thickBot="1" x14ac:dyDescent="0.3">
      <c r="A26" s="89">
        <v>23</v>
      </c>
      <c r="B26" s="97" t="s">
        <v>52</v>
      </c>
      <c r="C26" s="64" t="s">
        <v>53</v>
      </c>
      <c r="D26" s="92" t="s">
        <v>11</v>
      </c>
      <c r="E26" s="93"/>
      <c r="F26" s="105">
        <v>2000</v>
      </c>
      <c r="G26" s="105">
        <f t="shared" si="0"/>
        <v>0</v>
      </c>
      <c r="H26" s="26" t="s">
        <v>25</v>
      </c>
    </row>
    <row r="27" spans="1:8" ht="14.4" thickBot="1" x14ac:dyDescent="0.3">
      <c r="A27" s="45">
        <v>24</v>
      </c>
      <c r="B27" s="98" t="s">
        <v>21</v>
      </c>
      <c r="C27" s="99" t="s">
        <v>21</v>
      </c>
      <c r="D27" s="47" t="s">
        <v>11</v>
      </c>
      <c r="E27" s="48"/>
      <c r="F27" s="107">
        <v>6000</v>
      </c>
      <c r="G27" s="107">
        <f t="shared" si="0"/>
        <v>0</v>
      </c>
      <c r="H27" s="50" t="s">
        <v>25</v>
      </c>
    </row>
    <row r="28" spans="1:8" ht="14.4" thickTop="1" x14ac:dyDescent="0.25">
      <c r="A28" s="117">
        <v>25</v>
      </c>
      <c r="B28" s="71" t="s">
        <v>52</v>
      </c>
      <c r="C28" s="61" t="s">
        <v>50</v>
      </c>
      <c r="D28" s="81" t="s">
        <v>11</v>
      </c>
      <c r="E28" s="52">
        <v>1</v>
      </c>
      <c r="F28" s="102">
        <v>7000</v>
      </c>
      <c r="G28" s="102"/>
      <c r="H28" s="82" t="s">
        <v>25</v>
      </c>
    </row>
    <row r="29" spans="1:8" x14ac:dyDescent="0.25">
      <c r="A29" s="18">
        <v>26</v>
      </c>
      <c r="B29" s="119" t="s">
        <v>52</v>
      </c>
      <c r="C29" s="68" t="s">
        <v>55</v>
      </c>
      <c r="D29" s="11" t="s">
        <v>11</v>
      </c>
      <c r="E29" s="15">
        <v>1</v>
      </c>
      <c r="F29" s="104">
        <v>3000</v>
      </c>
      <c r="G29" s="104"/>
      <c r="H29" s="2" t="s">
        <v>25</v>
      </c>
    </row>
    <row r="30" spans="1:8" x14ac:dyDescent="0.25">
      <c r="A30" s="18">
        <v>27</v>
      </c>
      <c r="B30" s="119" t="s">
        <v>52</v>
      </c>
      <c r="C30" s="68" t="s">
        <v>56</v>
      </c>
      <c r="D30" s="11" t="s">
        <v>11</v>
      </c>
      <c r="E30" s="15">
        <v>1</v>
      </c>
      <c r="F30" s="104">
        <v>3000</v>
      </c>
      <c r="G30" s="104"/>
      <c r="H30" s="2" t="s">
        <v>25</v>
      </c>
    </row>
    <row r="31" spans="1:8" x14ac:dyDescent="0.25">
      <c r="A31" s="18">
        <v>28</v>
      </c>
      <c r="B31" s="119" t="s">
        <v>52</v>
      </c>
      <c r="C31" s="68" t="s">
        <v>57</v>
      </c>
      <c r="D31" s="11" t="s">
        <v>11</v>
      </c>
      <c r="E31" s="15">
        <v>1</v>
      </c>
      <c r="F31" s="104">
        <v>12000</v>
      </c>
      <c r="G31" s="104"/>
      <c r="H31" s="2" t="s">
        <v>25</v>
      </c>
    </row>
    <row r="32" spans="1:8" x14ac:dyDescent="0.25">
      <c r="A32" s="18">
        <v>29</v>
      </c>
      <c r="B32" s="119" t="s">
        <v>52</v>
      </c>
      <c r="C32" s="68" t="s">
        <v>58</v>
      </c>
      <c r="D32" s="11" t="s">
        <v>11</v>
      </c>
      <c r="E32" s="15">
        <v>1</v>
      </c>
      <c r="F32" s="104">
        <v>4000</v>
      </c>
      <c r="G32" s="104"/>
      <c r="H32" s="2" t="s">
        <v>25</v>
      </c>
    </row>
    <row r="33" spans="1:8" x14ac:dyDescent="0.25">
      <c r="A33" s="18">
        <v>30</v>
      </c>
      <c r="B33" s="119" t="s">
        <v>52</v>
      </c>
      <c r="C33" s="68" t="s">
        <v>59</v>
      </c>
      <c r="D33" s="11" t="s">
        <v>11</v>
      </c>
      <c r="E33" s="15">
        <v>1</v>
      </c>
      <c r="F33" s="104">
        <v>2000</v>
      </c>
      <c r="G33" s="104"/>
      <c r="H33" s="2" t="s">
        <v>25</v>
      </c>
    </row>
    <row r="34" spans="1:8" x14ac:dyDescent="0.25">
      <c r="A34" s="18">
        <v>31</v>
      </c>
      <c r="B34" s="60" t="s">
        <v>52</v>
      </c>
      <c r="C34" s="59" t="s">
        <v>60</v>
      </c>
      <c r="D34" s="11" t="s">
        <v>11</v>
      </c>
      <c r="E34" s="15">
        <v>1</v>
      </c>
      <c r="F34" s="104">
        <v>3000</v>
      </c>
      <c r="G34" s="104"/>
      <c r="H34" s="2" t="s">
        <v>25</v>
      </c>
    </row>
    <row r="35" spans="1:8" ht="14.4" thickBot="1" x14ac:dyDescent="0.3">
      <c r="A35" s="120">
        <v>32</v>
      </c>
      <c r="B35" s="121" t="s">
        <v>52</v>
      </c>
      <c r="C35" s="122" t="s">
        <v>61</v>
      </c>
      <c r="D35" s="123" t="s">
        <v>11</v>
      </c>
      <c r="E35" s="124">
        <v>1</v>
      </c>
      <c r="F35" s="125">
        <v>3000</v>
      </c>
      <c r="G35" s="125"/>
      <c r="H35" s="126" t="s">
        <v>25</v>
      </c>
    </row>
    <row r="36" spans="1:8" ht="14.4" thickBot="1" x14ac:dyDescent="0.3">
      <c r="A36" s="45">
        <v>33</v>
      </c>
      <c r="B36" s="98" t="s">
        <v>62</v>
      </c>
      <c r="C36" s="99" t="s">
        <v>63</v>
      </c>
      <c r="D36" s="47" t="s">
        <v>11</v>
      </c>
      <c r="E36" s="48">
        <v>1</v>
      </c>
      <c r="F36" s="107">
        <v>2000</v>
      </c>
      <c r="G36" s="107"/>
      <c r="H36" s="50" t="s">
        <v>25</v>
      </c>
    </row>
    <row r="37" spans="1:8" ht="15" thickTop="1" thickBot="1" x14ac:dyDescent="0.3">
      <c r="A37" s="18"/>
      <c r="B37" s="19" t="s">
        <v>24</v>
      </c>
      <c r="C37" s="19"/>
      <c r="D37" s="11"/>
      <c r="E37" s="15"/>
      <c r="F37" s="15"/>
      <c r="G37" s="111">
        <f>SUM(G4:G36)</f>
        <v>0</v>
      </c>
      <c r="H37" s="2"/>
    </row>
    <row r="38" spans="1:8" s="10" customFormat="1" ht="22.2" thickTop="1" thickBot="1" x14ac:dyDescent="0.45">
      <c r="A38" s="6">
        <v>2</v>
      </c>
      <c r="B38" s="7" t="s">
        <v>6</v>
      </c>
      <c r="C38" s="7"/>
      <c r="D38" s="8"/>
      <c r="E38" s="14"/>
      <c r="F38" s="14"/>
      <c r="G38" s="109"/>
      <c r="H38" s="9"/>
    </row>
    <row r="39" spans="1:8" s="37" customFormat="1" ht="15.75" customHeight="1" thickTop="1" x14ac:dyDescent="0.3">
      <c r="A39" s="32">
        <v>2.1</v>
      </c>
      <c r="B39" s="33" t="s">
        <v>22</v>
      </c>
      <c r="C39" s="33"/>
      <c r="D39" s="34"/>
      <c r="E39" s="35"/>
      <c r="F39" s="35"/>
      <c r="G39" s="113"/>
      <c r="H39" s="36"/>
    </row>
    <row r="40" spans="1:8" x14ac:dyDescent="0.25">
      <c r="A40" s="18" t="s">
        <v>29</v>
      </c>
      <c r="B40" s="1" t="s">
        <v>64</v>
      </c>
      <c r="C40" s="1"/>
      <c r="D40" s="11" t="s">
        <v>11</v>
      </c>
      <c r="E40" s="15">
        <v>5</v>
      </c>
      <c r="F40" s="15">
        <v>800</v>
      </c>
      <c r="G40" s="110">
        <f>F40*E40</f>
        <v>4000</v>
      </c>
      <c r="H40" s="17"/>
    </row>
    <row r="41" spans="1:8" x14ac:dyDescent="0.25">
      <c r="A41" s="18" t="s">
        <v>30</v>
      </c>
      <c r="B41" s="1" t="s">
        <v>66</v>
      </c>
      <c r="C41" s="1"/>
      <c r="D41" s="11" t="s">
        <v>11</v>
      </c>
      <c r="E41" s="15">
        <v>2</v>
      </c>
      <c r="F41" s="15">
        <v>1000</v>
      </c>
      <c r="G41" s="110">
        <f t="shared" ref="G41:G42" si="1">F41*E41</f>
        <v>2000</v>
      </c>
      <c r="H41" s="17"/>
    </row>
    <row r="42" spans="1:8" x14ac:dyDescent="0.25">
      <c r="A42" s="18" t="s">
        <v>31</v>
      </c>
      <c r="B42" s="1" t="s">
        <v>65</v>
      </c>
      <c r="C42" s="1"/>
      <c r="D42" s="11" t="s">
        <v>11</v>
      </c>
      <c r="E42" s="15">
        <v>0</v>
      </c>
      <c r="F42" s="15">
        <v>1500</v>
      </c>
      <c r="G42" s="110">
        <f t="shared" si="1"/>
        <v>0</v>
      </c>
      <c r="H42" s="17"/>
    </row>
    <row r="43" spans="1:8" x14ac:dyDescent="0.25">
      <c r="A43" s="130" t="s">
        <v>7</v>
      </c>
      <c r="B43" s="131"/>
      <c r="C43" s="51"/>
      <c r="D43" s="11"/>
      <c r="E43" s="15"/>
      <c r="F43" s="15"/>
      <c r="G43" s="111">
        <f>SUM(G40:G42)</f>
        <v>6000</v>
      </c>
      <c r="H43" s="2"/>
    </row>
    <row r="44" spans="1:8" ht="15.6" x14ac:dyDescent="0.3">
      <c r="A44" s="18"/>
      <c r="B44" s="1" t="s">
        <v>16</v>
      </c>
      <c r="C44" s="1"/>
      <c r="D44" s="11" t="s">
        <v>5</v>
      </c>
      <c r="E44" s="20">
        <v>0</v>
      </c>
      <c r="F44" s="20"/>
      <c r="G44" s="112"/>
      <c r="H44" s="2"/>
    </row>
    <row r="45" spans="1:8" x14ac:dyDescent="0.25">
      <c r="A45" s="18"/>
      <c r="B45" s="19" t="s">
        <v>8</v>
      </c>
      <c r="C45" s="19"/>
      <c r="D45" s="11"/>
      <c r="E45" s="15"/>
      <c r="F45" s="15"/>
      <c r="G45" s="111">
        <f>G43*(1-E44/100)</f>
        <v>6000</v>
      </c>
      <c r="H45" s="2"/>
    </row>
    <row r="46" spans="1:8" s="37" customFormat="1" ht="15.75" customHeight="1" x14ac:dyDescent="0.3">
      <c r="A46" s="32">
        <v>2.2000000000000002</v>
      </c>
      <c r="B46" s="33" t="s">
        <v>23</v>
      </c>
      <c r="C46" s="33"/>
      <c r="D46" s="34"/>
      <c r="E46" s="35"/>
      <c r="F46" s="35"/>
      <c r="G46" s="113"/>
      <c r="H46" s="36"/>
    </row>
    <row r="47" spans="1:8" x14ac:dyDescent="0.25">
      <c r="A47" s="18" t="s">
        <v>10</v>
      </c>
      <c r="B47" s="1" t="s">
        <v>12</v>
      </c>
      <c r="C47" s="1"/>
      <c r="D47" s="11" t="s">
        <v>11</v>
      </c>
      <c r="E47" s="15">
        <v>1</v>
      </c>
      <c r="F47" s="15">
        <v>50000</v>
      </c>
      <c r="G47" s="110">
        <f>F47*E47</f>
        <v>50000</v>
      </c>
      <c r="H47" s="17"/>
    </row>
    <row r="48" spans="1:8" x14ac:dyDescent="0.25">
      <c r="A48" s="130" t="s">
        <v>13</v>
      </c>
      <c r="B48" s="131"/>
      <c r="C48" s="51"/>
      <c r="D48" s="11"/>
      <c r="E48" s="15"/>
      <c r="F48" s="15"/>
      <c r="G48" s="111">
        <f>SUM(G47:G47)</f>
        <v>50000</v>
      </c>
      <c r="H48" s="2"/>
    </row>
    <row r="49" spans="1:8" ht="15.6" x14ac:dyDescent="0.3">
      <c r="A49" s="18"/>
      <c r="B49" s="1" t="s">
        <v>14</v>
      </c>
      <c r="C49" s="1"/>
      <c r="D49" s="11" t="s">
        <v>5</v>
      </c>
      <c r="E49" s="20">
        <v>0</v>
      </c>
      <c r="F49" s="20"/>
      <c r="G49" s="112"/>
      <c r="H49" s="2"/>
    </row>
    <row r="50" spans="1:8" ht="14.4" thickBot="1" x14ac:dyDescent="0.3">
      <c r="A50" s="22"/>
      <c r="B50" s="23" t="s">
        <v>17</v>
      </c>
      <c r="C50" s="23"/>
      <c r="D50" s="24"/>
      <c r="E50" s="25"/>
      <c r="F50" s="25"/>
      <c r="G50" s="111">
        <f>G48*(1+E49/100)</f>
        <v>50000</v>
      </c>
      <c r="H50" s="26"/>
    </row>
    <row r="51" spans="1:8" ht="14.4" thickBot="1" x14ac:dyDescent="0.3">
      <c r="A51" s="45"/>
      <c r="B51" s="46" t="s">
        <v>28</v>
      </c>
      <c r="C51" s="46"/>
      <c r="D51" s="47"/>
      <c r="E51" s="48"/>
      <c r="F51" s="48"/>
      <c r="G51" s="114">
        <f>G45+G50</f>
        <v>56000</v>
      </c>
      <c r="H51" s="50"/>
    </row>
    <row r="52" spans="1:8" ht="15" thickTop="1" thickBot="1" x14ac:dyDescent="0.3">
      <c r="A52" s="27"/>
      <c r="B52" s="31" t="s">
        <v>15</v>
      </c>
      <c r="C52" s="31"/>
      <c r="D52" s="28"/>
      <c r="E52" s="29"/>
      <c r="F52" s="29"/>
      <c r="G52" s="115">
        <f>G51+G37</f>
        <v>56000</v>
      </c>
      <c r="H52" s="30"/>
    </row>
    <row r="53" spans="1:8" ht="14.4" thickTop="1" x14ac:dyDescent="0.25"/>
  </sheetData>
  <mergeCells count="3">
    <mergeCell ref="A1:H1"/>
    <mergeCell ref="A43:B43"/>
    <mergeCell ref="A48:B48"/>
  </mergeCells>
  <pageMargins left="0.7" right="0.7" top="0.75" bottom="0.75" header="0.3" footer="0.3"/>
  <pageSetup paperSize="9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rightToLeft="1" tabSelected="1" view="pageBreakPreview" zoomScaleNormal="100" zoomScaleSheetLayoutView="100" workbookViewId="0">
      <pane ySplit="2" topLeftCell="A33" activePane="bottomLeft" state="frozen"/>
      <selection pane="bottomLeft" activeCell="E44" sqref="E44"/>
    </sheetView>
  </sheetViews>
  <sheetFormatPr defaultRowHeight="13.8" x14ac:dyDescent="0.25"/>
  <cols>
    <col min="1" max="1" width="5.8984375" style="12" bestFit="1" customWidth="1"/>
    <col min="2" max="2" width="8.69921875" customWidth="1"/>
    <col min="3" max="3" width="16.59765625" customWidth="1"/>
    <col min="4" max="4" width="9" style="12"/>
    <col min="5" max="5" width="7.3984375" style="16" bestFit="1" customWidth="1"/>
    <col min="6" max="6" width="9" style="16"/>
    <col min="7" max="7" width="7.8984375" style="16" customWidth="1"/>
    <col min="8" max="8" width="26.19921875" customWidth="1"/>
  </cols>
  <sheetData>
    <row r="1" spans="1:8" ht="25.8" thickTop="1" thickBot="1" x14ac:dyDescent="0.45">
      <c r="A1" s="127" t="s">
        <v>69</v>
      </c>
      <c r="B1" s="128"/>
      <c r="C1" s="128"/>
      <c r="D1" s="128"/>
      <c r="E1" s="128"/>
      <c r="F1" s="128"/>
      <c r="G1" s="128"/>
      <c r="H1" s="129"/>
    </row>
    <row r="2" spans="1:8" ht="28.8" thickTop="1" thickBot="1" x14ac:dyDescent="0.3">
      <c r="A2" s="3" t="s">
        <v>0</v>
      </c>
      <c r="B2" s="4" t="s">
        <v>1</v>
      </c>
      <c r="C2" s="4" t="s">
        <v>54</v>
      </c>
      <c r="D2" s="4" t="s">
        <v>2</v>
      </c>
      <c r="E2" s="13" t="s">
        <v>3</v>
      </c>
      <c r="F2" s="38" t="s">
        <v>26</v>
      </c>
      <c r="G2" s="13" t="s">
        <v>27</v>
      </c>
      <c r="H2" s="5" t="s">
        <v>4</v>
      </c>
    </row>
    <row r="3" spans="1:8" s="10" customFormat="1" ht="22.2" thickTop="1" thickBot="1" x14ac:dyDescent="0.45">
      <c r="A3" s="21" t="s">
        <v>9</v>
      </c>
      <c r="B3" s="7" t="s">
        <v>18</v>
      </c>
      <c r="C3" s="7"/>
      <c r="D3" s="8"/>
      <c r="E3" s="14"/>
      <c r="F3" s="14"/>
      <c r="G3" s="39"/>
      <c r="H3" s="9"/>
    </row>
    <row r="4" spans="1:8" ht="15" thickTop="1" thickBot="1" x14ac:dyDescent="0.3">
      <c r="A4" s="22">
        <v>1</v>
      </c>
      <c r="B4" s="53" t="s">
        <v>32</v>
      </c>
      <c r="C4" s="54" t="s">
        <v>32</v>
      </c>
      <c r="D4" s="24" t="s">
        <v>11</v>
      </c>
      <c r="E4" s="25">
        <f>'נב"מ'!E4+'שו"ט'!E4</f>
        <v>1</v>
      </c>
      <c r="F4" s="100">
        <v>2500</v>
      </c>
      <c r="G4" s="100">
        <f>'נב"מ'!G4+'שו"ט'!G4</f>
        <v>0</v>
      </c>
      <c r="H4" s="26" t="s">
        <v>25</v>
      </c>
    </row>
    <row r="5" spans="1:8" ht="14.4" thickBot="1" x14ac:dyDescent="0.3">
      <c r="A5" s="76">
        <v>2</v>
      </c>
      <c r="B5" s="55" t="s">
        <v>19</v>
      </c>
      <c r="C5" s="56" t="s">
        <v>19</v>
      </c>
      <c r="D5" s="77" t="s">
        <v>11</v>
      </c>
      <c r="E5" s="78">
        <f>'נב"מ'!E5+'שו"ט'!E5</f>
        <v>1</v>
      </c>
      <c r="F5" s="101">
        <v>4000</v>
      </c>
      <c r="G5" s="101">
        <f>'נב"מ'!G5+'שו"ט'!G5</f>
        <v>0</v>
      </c>
      <c r="H5" s="79" t="s">
        <v>25</v>
      </c>
    </row>
    <row r="6" spans="1:8" ht="14.4" thickBot="1" x14ac:dyDescent="0.3">
      <c r="A6" s="80">
        <v>3</v>
      </c>
      <c r="B6" s="71" t="s">
        <v>33</v>
      </c>
      <c r="C6" s="61" t="s">
        <v>33</v>
      </c>
      <c r="D6" s="81" t="s">
        <v>11</v>
      </c>
      <c r="E6" s="52">
        <f>'נב"מ'!E6+'שו"ט'!E6</f>
        <v>1</v>
      </c>
      <c r="F6" s="102">
        <v>4000</v>
      </c>
      <c r="G6" s="102">
        <f>'נב"מ'!G6+'שו"ט'!G6</f>
        <v>0</v>
      </c>
      <c r="H6" s="79" t="s">
        <v>25</v>
      </c>
    </row>
    <row r="7" spans="1:8" ht="15.75" customHeight="1" x14ac:dyDescent="0.25">
      <c r="A7" s="83">
        <v>4</v>
      </c>
      <c r="B7" s="84" t="s">
        <v>20</v>
      </c>
      <c r="C7" s="85" t="s">
        <v>34</v>
      </c>
      <c r="D7" s="86" t="s">
        <v>11</v>
      </c>
      <c r="E7" s="87">
        <f>'נב"מ'!E7+'שו"ט'!E7</f>
        <v>1</v>
      </c>
      <c r="F7" s="103">
        <v>4000</v>
      </c>
      <c r="G7" s="103">
        <f>'נב"מ'!G7+'שו"ט'!G7</f>
        <v>0</v>
      </c>
      <c r="H7" s="75" t="s">
        <v>25</v>
      </c>
    </row>
    <row r="8" spans="1:8" x14ac:dyDescent="0.25">
      <c r="A8" s="18">
        <v>5</v>
      </c>
      <c r="B8" s="58" t="s">
        <v>20</v>
      </c>
      <c r="C8" s="59" t="s">
        <v>35</v>
      </c>
      <c r="D8" s="11" t="s">
        <v>11</v>
      </c>
      <c r="E8" s="15">
        <f>'נב"מ'!E8+'שו"ט'!E8</f>
        <v>1</v>
      </c>
      <c r="F8" s="104">
        <v>2000</v>
      </c>
      <c r="G8" s="104">
        <f>'נב"מ'!G8+'שו"ט'!G8</f>
        <v>0</v>
      </c>
      <c r="H8" s="2" t="s">
        <v>25</v>
      </c>
    </row>
    <row r="9" spans="1:8" x14ac:dyDescent="0.25">
      <c r="A9" s="18">
        <v>6</v>
      </c>
      <c r="B9" s="58" t="s">
        <v>20</v>
      </c>
      <c r="C9" s="59" t="s">
        <v>36</v>
      </c>
      <c r="D9" s="11" t="s">
        <v>11</v>
      </c>
      <c r="E9" s="15">
        <f>'נב"מ'!E9+'שו"ט'!E9</f>
        <v>1</v>
      </c>
      <c r="F9" s="104">
        <v>2000</v>
      </c>
      <c r="G9" s="104">
        <f>'נב"מ'!G9+'שו"ט'!G9</f>
        <v>0</v>
      </c>
      <c r="H9" s="2" t="s">
        <v>25</v>
      </c>
    </row>
    <row r="10" spans="1:8" x14ac:dyDescent="0.25">
      <c r="A10" s="18">
        <v>7</v>
      </c>
      <c r="B10" s="58" t="s">
        <v>20</v>
      </c>
      <c r="C10" s="59" t="s">
        <v>37</v>
      </c>
      <c r="D10" s="11" t="s">
        <v>11</v>
      </c>
      <c r="E10" s="15">
        <f>'נב"מ'!E10+'שו"ט'!E10</f>
        <v>1</v>
      </c>
      <c r="F10" s="104">
        <v>2000</v>
      </c>
      <c r="G10" s="104">
        <f>'נב"מ'!G10+'שו"ט'!G10</f>
        <v>0</v>
      </c>
      <c r="H10" s="2" t="s">
        <v>25</v>
      </c>
    </row>
    <row r="11" spans="1:8" x14ac:dyDescent="0.25">
      <c r="A11" s="18">
        <v>8</v>
      </c>
      <c r="B11" s="58" t="s">
        <v>20</v>
      </c>
      <c r="C11" s="59" t="s">
        <v>38</v>
      </c>
      <c r="D11" s="11" t="s">
        <v>11</v>
      </c>
      <c r="E11" s="15">
        <f>'נב"מ'!E11+'שו"ט'!E11</f>
        <v>1</v>
      </c>
      <c r="F11" s="104">
        <v>2000</v>
      </c>
      <c r="G11" s="104">
        <f>'נב"מ'!G11+'שו"ט'!G11</f>
        <v>0</v>
      </c>
      <c r="H11" s="2" t="s">
        <v>25</v>
      </c>
    </row>
    <row r="12" spans="1:8" x14ac:dyDescent="0.25">
      <c r="A12" s="18">
        <v>9</v>
      </c>
      <c r="B12" s="58" t="s">
        <v>20</v>
      </c>
      <c r="C12" s="59" t="s">
        <v>39</v>
      </c>
      <c r="D12" s="11" t="s">
        <v>11</v>
      </c>
      <c r="E12" s="15">
        <f>'נב"מ'!E12+'שו"ט'!E12</f>
        <v>1</v>
      </c>
      <c r="F12" s="104">
        <v>2000</v>
      </c>
      <c r="G12" s="104">
        <f>'נב"מ'!G12+'שו"ט'!G12</f>
        <v>0</v>
      </c>
      <c r="H12" s="2" t="s">
        <v>25</v>
      </c>
    </row>
    <row r="13" spans="1:8" x14ac:dyDescent="0.25">
      <c r="A13" s="18">
        <v>10</v>
      </c>
      <c r="B13" s="58" t="s">
        <v>20</v>
      </c>
      <c r="C13" s="59" t="s">
        <v>40</v>
      </c>
      <c r="D13" s="11" t="s">
        <v>11</v>
      </c>
      <c r="E13" s="15">
        <f>'נב"מ'!E13+'שו"ט'!E13</f>
        <v>1</v>
      </c>
      <c r="F13" s="104">
        <v>2000</v>
      </c>
      <c r="G13" s="104">
        <f>'נב"מ'!G13+'שו"ט'!G13</f>
        <v>0</v>
      </c>
      <c r="H13" s="2" t="s">
        <v>25</v>
      </c>
    </row>
    <row r="14" spans="1:8" x14ac:dyDescent="0.25">
      <c r="A14" s="18">
        <v>11</v>
      </c>
      <c r="B14" s="58" t="s">
        <v>20</v>
      </c>
      <c r="C14" s="59" t="s">
        <v>41</v>
      </c>
      <c r="D14" s="11" t="s">
        <v>11</v>
      </c>
      <c r="E14" s="15">
        <f>'נב"מ'!E14+'שו"ט'!E14</f>
        <v>1</v>
      </c>
      <c r="F14" s="104">
        <v>2000</v>
      </c>
      <c r="G14" s="104">
        <f>'נב"מ'!G14+'שו"ט'!G14</f>
        <v>0</v>
      </c>
      <c r="H14" s="2" t="s">
        <v>25</v>
      </c>
    </row>
    <row r="15" spans="1:8" ht="14.4" thickBot="1" x14ac:dyDescent="0.3">
      <c r="A15" s="89">
        <v>12</v>
      </c>
      <c r="B15" s="90" t="s">
        <v>20</v>
      </c>
      <c r="C15" s="91" t="s">
        <v>42</v>
      </c>
      <c r="D15" s="92" t="s">
        <v>11</v>
      </c>
      <c r="E15" s="93">
        <f>'נב"מ'!E15+'שו"ט'!E15</f>
        <v>1</v>
      </c>
      <c r="F15" s="105">
        <v>2000</v>
      </c>
      <c r="G15" s="105">
        <f>'נב"מ'!G15+'שו"ט'!G15</f>
        <v>0</v>
      </c>
      <c r="H15" s="26" t="s">
        <v>25</v>
      </c>
    </row>
    <row r="16" spans="1:8" x14ac:dyDescent="0.25">
      <c r="A16" s="73">
        <v>13</v>
      </c>
      <c r="B16" s="72" t="s">
        <v>43</v>
      </c>
      <c r="C16" s="57" t="s">
        <v>44</v>
      </c>
      <c r="D16" s="74" t="s">
        <v>11</v>
      </c>
      <c r="E16" s="40">
        <f>'נב"מ'!E16+'שו"ט'!E16</f>
        <v>1</v>
      </c>
      <c r="F16" s="106">
        <v>2000</v>
      </c>
      <c r="G16" s="106">
        <f>'נב"מ'!G16+'שו"ט'!G16</f>
        <v>0</v>
      </c>
      <c r="H16" s="88" t="s">
        <v>25</v>
      </c>
    </row>
    <row r="17" spans="1:8" x14ac:dyDescent="0.25">
      <c r="A17" s="18">
        <v>14</v>
      </c>
      <c r="B17" s="60" t="s">
        <v>43</v>
      </c>
      <c r="C17" s="59" t="s">
        <v>45</v>
      </c>
      <c r="D17" s="11" t="s">
        <v>11</v>
      </c>
      <c r="E17" s="15">
        <f>'נב"מ'!E17+'שו"ט'!E17</f>
        <v>1</v>
      </c>
      <c r="F17" s="104">
        <v>2000</v>
      </c>
      <c r="G17" s="104">
        <f>'נב"מ'!G17+'שו"ט'!G17</f>
        <v>0</v>
      </c>
      <c r="H17" s="2" t="s">
        <v>25</v>
      </c>
    </row>
    <row r="18" spans="1:8" x14ac:dyDescent="0.25">
      <c r="A18" s="18">
        <v>15</v>
      </c>
      <c r="B18" s="60" t="s">
        <v>43</v>
      </c>
      <c r="C18" s="59" t="s">
        <v>46</v>
      </c>
      <c r="D18" s="11" t="s">
        <v>11</v>
      </c>
      <c r="E18" s="15">
        <f>'נב"מ'!E18+'שו"ט'!E18</f>
        <v>1</v>
      </c>
      <c r="F18" s="104">
        <v>2000</v>
      </c>
      <c r="G18" s="104">
        <f>'נב"מ'!G18+'שו"ט'!G18</f>
        <v>0</v>
      </c>
      <c r="H18" s="2" t="s">
        <v>25</v>
      </c>
    </row>
    <row r="19" spans="1:8" ht="14.4" thickBot="1" x14ac:dyDescent="0.3">
      <c r="A19" s="22">
        <v>16</v>
      </c>
      <c r="B19" s="72" t="s">
        <v>43</v>
      </c>
      <c r="C19" s="57" t="s">
        <v>47</v>
      </c>
      <c r="D19" s="24" t="s">
        <v>11</v>
      </c>
      <c r="E19" s="25">
        <f>'נב"מ'!E19+'שו"ט'!E19</f>
        <v>1</v>
      </c>
      <c r="F19" s="100">
        <v>2000</v>
      </c>
      <c r="G19" s="100">
        <f>'נב"מ'!G19+'שו"ט'!G19</f>
        <v>0</v>
      </c>
      <c r="H19" s="94" t="s">
        <v>25</v>
      </c>
    </row>
    <row r="20" spans="1:8" ht="14.4" thickBot="1" x14ac:dyDescent="0.3">
      <c r="A20" s="76">
        <v>17</v>
      </c>
      <c r="B20" s="70" t="s">
        <v>48</v>
      </c>
      <c r="C20" s="56" t="s">
        <v>48</v>
      </c>
      <c r="D20" s="77" t="s">
        <v>11</v>
      </c>
      <c r="E20" s="78">
        <f>'נב"מ'!E20+'שו"ט'!E20</f>
        <v>1</v>
      </c>
      <c r="F20" s="101">
        <v>4000</v>
      </c>
      <c r="G20" s="101">
        <f>'נב"מ'!G20+'שו"ט'!G20</f>
        <v>0</v>
      </c>
      <c r="H20" s="82" t="s">
        <v>25</v>
      </c>
    </row>
    <row r="21" spans="1:8" x14ac:dyDescent="0.25">
      <c r="A21" s="73">
        <v>18</v>
      </c>
      <c r="B21" s="95" t="s">
        <v>49</v>
      </c>
      <c r="C21" s="66" t="s">
        <v>50</v>
      </c>
      <c r="D21" s="74" t="s">
        <v>11</v>
      </c>
      <c r="E21" s="40">
        <f>'נב"מ'!E21+'שו"ט'!E21</f>
        <v>1</v>
      </c>
      <c r="F21" s="106">
        <v>2000</v>
      </c>
      <c r="G21" s="106">
        <f>'נב"מ'!G21+'שו"ט'!G21</f>
        <v>0</v>
      </c>
      <c r="H21" s="88" t="s">
        <v>25</v>
      </c>
    </row>
    <row r="22" spans="1:8" ht="14.4" thickBot="1" x14ac:dyDescent="0.3">
      <c r="A22" s="22">
        <v>19</v>
      </c>
      <c r="B22" s="96" t="s">
        <v>49</v>
      </c>
      <c r="C22" s="69" t="s">
        <v>51</v>
      </c>
      <c r="D22" s="24" t="s">
        <v>11</v>
      </c>
      <c r="E22" s="25">
        <f>'נב"מ'!E22+'שו"ט'!E22</f>
        <v>1</v>
      </c>
      <c r="F22" s="100">
        <v>2000</v>
      </c>
      <c r="G22" s="100">
        <f>'נב"מ'!G22+'שו"ט'!G22</f>
        <v>0</v>
      </c>
      <c r="H22" s="94" t="s">
        <v>25</v>
      </c>
    </row>
    <row r="23" spans="1:8" x14ac:dyDescent="0.25">
      <c r="A23" s="83">
        <v>20</v>
      </c>
      <c r="B23" s="62" t="s">
        <v>52</v>
      </c>
      <c r="C23" s="63" t="s">
        <v>53</v>
      </c>
      <c r="D23" s="86" t="s">
        <v>11</v>
      </c>
      <c r="E23" s="87">
        <f>'נב"מ'!E23+'שו"ט'!E23</f>
        <v>1</v>
      </c>
      <c r="F23" s="103">
        <v>6000</v>
      </c>
      <c r="G23" s="103">
        <f>'נב"מ'!G23+'שו"ט'!G23</f>
        <v>0</v>
      </c>
      <c r="H23" s="75" t="s">
        <v>25</v>
      </c>
    </row>
    <row r="24" spans="1:8" x14ac:dyDescent="0.25">
      <c r="A24" s="18">
        <v>21</v>
      </c>
      <c r="B24" s="65" t="s">
        <v>52</v>
      </c>
      <c r="C24" s="66" t="s">
        <v>53</v>
      </c>
      <c r="D24" s="11" t="s">
        <v>11</v>
      </c>
      <c r="E24" s="15">
        <f>'נב"מ'!E24+'שו"ט'!E24</f>
        <v>1</v>
      </c>
      <c r="F24" s="104">
        <v>2000</v>
      </c>
      <c r="G24" s="104">
        <f>'נב"מ'!G24+'שו"ט'!G24</f>
        <v>0</v>
      </c>
      <c r="H24" s="2" t="s">
        <v>25</v>
      </c>
    </row>
    <row r="25" spans="1:8" x14ac:dyDescent="0.25">
      <c r="A25" s="18">
        <v>22</v>
      </c>
      <c r="B25" s="67" t="s">
        <v>52</v>
      </c>
      <c r="C25" s="68" t="s">
        <v>53</v>
      </c>
      <c r="D25" s="11" t="s">
        <v>11</v>
      </c>
      <c r="E25" s="15">
        <f>'נב"מ'!E25+'שו"ט'!E25</f>
        <v>1</v>
      </c>
      <c r="F25" s="104">
        <v>2000</v>
      </c>
      <c r="G25" s="104">
        <f>'נב"מ'!G25+'שו"ט'!G25</f>
        <v>0</v>
      </c>
      <c r="H25" s="2" t="s">
        <v>25</v>
      </c>
    </row>
    <row r="26" spans="1:8" ht="14.4" thickBot="1" x14ac:dyDescent="0.3">
      <c r="A26" s="89">
        <v>23</v>
      </c>
      <c r="B26" s="97" t="s">
        <v>52</v>
      </c>
      <c r="C26" s="64" t="s">
        <v>53</v>
      </c>
      <c r="D26" s="92" t="s">
        <v>11</v>
      </c>
      <c r="E26" s="93">
        <f>'נב"מ'!E26+'שו"ט'!E26</f>
        <v>1</v>
      </c>
      <c r="F26" s="105">
        <v>2000</v>
      </c>
      <c r="G26" s="105">
        <f>'נב"מ'!G26+'שו"ט'!G26</f>
        <v>0</v>
      </c>
      <c r="H26" s="26" t="s">
        <v>25</v>
      </c>
    </row>
    <row r="27" spans="1:8" ht="14.4" thickBot="1" x14ac:dyDescent="0.3">
      <c r="A27" s="45">
        <v>24</v>
      </c>
      <c r="B27" s="98" t="s">
        <v>21</v>
      </c>
      <c r="C27" s="99" t="s">
        <v>21</v>
      </c>
      <c r="D27" s="47" t="s">
        <v>11</v>
      </c>
      <c r="E27" s="48">
        <f>'נב"מ'!E27+'שו"ט'!E27</f>
        <v>1</v>
      </c>
      <c r="F27" s="107">
        <v>6000</v>
      </c>
      <c r="G27" s="107">
        <f>'נב"מ'!G27+'שו"ט'!G27</f>
        <v>0</v>
      </c>
      <c r="H27" s="50" t="s">
        <v>25</v>
      </c>
    </row>
    <row r="28" spans="1:8" ht="14.4" thickTop="1" x14ac:dyDescent="0.25">
      <c r="A28" s="117">
        <v>25</v>
      </c>
      <c r="B28" s="71" t="s">
        <v>52</v>
      </c>
      <c r="C28" s="61" t="s">
        <v>50</v>
      </c>
      <c r="D28" s="81" t="s">
        <v>11</v>
      </c>
      <c r="E28" s="52">
        <f>'נב"מ'!E28+'שו"ט'!E28</f>
        <v>1</v>
      </c>
      <c r="F28" s="102">
        <v>7000</v>
      </c>
      <c r="G28" s="102">
        <f>'נב"מ'!G28+'שו"ט'!G28</f>
        <v>0</v>
      </c>
      <c r="H28" s="82" t="s">
        <v>25</v>
      </c>
    </row>
    <row r="29" spans="1:8" x14ac:dyDescent="0.25">
      <c r="A29" s="18">
        <v>26</v>
      </c>
      <c r="B29" s="119" t="s">
        <v>52</v>
      </c>
      <c r="C29" s="68" t="s">
        <v>55</v>
      </c>
      <c r="D29" s="11" t="s">
        <v>11</v>
      </c>
      <c r="E29" s="15">
        <f>'נב"מ'!E29+'שו"ט'!E29</f>
        <v>1</v>
      </c>
      <c r="F29" s="104">
        <v>3000</v>
      </c>
      <c r="G29" s="104">
        <f>'נב"מ'!G29+'שו"ט'!G29</f>
        <v>0</v>
      </c>
      <c r="H29" s="2" t="s">
        <v>25</v>
      </c>
    </row>
    <row r="30" spans="1:8" x14ac:dyDescent="0.25">
      <c r="A30" s="18">
        <v>27</v>
      </c>
      <c r="B30" s="119" t="s">
        <v>52</v>
      </c>
      <c r="C30" s="68" t="s">
        <v>56</v>
      </c>
      <c r="D30" s="11" t="s">
        <v>11</v>
      </c>
      <c r="E30" s="15">
        <f>'נב"מ'!E30+'שו"ט'!E30</f>
        <v>1</v>
      </c>
      <c r="F30" s="104">
        <v>3000</v>
      </c>
      <c r="G30" s="104">
        <f>'נב"מ'!G30+'שו"ט'!G30</f>
        <v>0</v>
      </c>
      <c r="H30" s="2" t="s">
        <v>25</v>
      </c>
    </row>
    <row r="31" spans="1:8" x14ac:dyDescent="0.25">
      <c r="A31" s="18">
        <v>28</v>
      </c>
      <c r="B31" s="119" t="s">
        <v>52</v>
      </c>
      <c r="C31" s="68" t="s">
        <v>57</v>
      </c>
      <c r="D31" s="11" t="s">
        <v>11</v>
      </c>
      <c r="E31" s="15">
        <f>'נב"מ'!E31+'שו"ט'!E31</f>
        <v>1</v>
      </c>
      <c r="F31" s="104">
        <v>12000</v>
      </c>
      <c r="G31" s="104">
        <f>'נב"מ'!G31+'שו"ט'!G31</f>
        <v>0</v>
      </c>
      <c r="H31" s="2" t="s">
        <v>25</v>
      </c>
    </row>
    <row r="32" spans="1:8" x14ac:dyDescent="0.25">
      <c r="A32" s="18">
        <v>29</v>
      </c>
      <c r="B32" s="119" t="s">
        <v>52</v>
      </c>
      <c r="C32" s="68" t="s">
        <v>58</v>
      </c>
      <c r="D32" s="11" t="s">
        <v>11</v>
      </c>
      <c r="E32" s="15">
        <f>'נב"מ'!E32+'שו"ט'!E32</f>
        <v>1</v>
      </c>
      <c r="F32" s="104">
        <v>4000</v>
      </c>
      <c r="G32" s="104">
        <f>'נב"מ'!G32+'שו"ט'!G32</f>
        <v>0</v>
      </c>
      <c r="H32" s="2" t="s">
        <v>25</v>
      </c>
    </row>
    <row r="33" spans="1:8" x14ac:dyDescent="0.25">
      <c r="A33" s="18">
        <v>30</v>
      </c>
      <c r="B33" s="119" t="s">
        <v>52</v>
      </c>
      <c r="C33" s="68" t="s">
        <v>59</v>
      </c>
      <c r="D33" s="11" t="s">
        <v>11</v>
      </c>
      <c r="E33" s="15">
        <f>'נב"מ'!E33+'שו"ט'!E33</f>
        <v>1</v>
      </c>
      <c r="F33" s="104">
        <v>2000</v>
      </c>
      <c r="G33" s="104">
        <f>'נב"מ'!G33+'שו"ט'!G33</f>
        <v>0</v>
      </c>
      <c r="H33" s="2" t="s">
        <v>25</v>
      </c>
    </row>
    <row r="34" spans="1:8" x14ac:dyDescent="0.25">
      <c r="A34" s="18">
        <v>31</v>
      </c>
      <c r="B34" s="60" t="s">
        <v>52</v>
      </c>
      <c r="C34" s="59" t="s">
        <v>60</v>
      </c>
      <c r="D34" s="11" t="s">
        <v>11</v>
      </c>
      <c r="E34" s="15">
        <f>'נב"מ'!E34+'שו"ט'!E34</f>
        <v>1</v>
      </c>
      <c r="F34" s="104">
        <v>3000</v>
      </c>
      <c r="G34" s="104">
        <f>'נב"מ'!G34+'שו"ט'!G34</f>
        <v>0</v>
      </c>
      <c r="H34" s="2" t="s">
        <v>25</v>
      </c>
    </row>
    <row r="35" spans="1:8" ht="14.4" thickBot="1" x14ac:dyDescent="0.3">
      <c r="A35" s="120">
        <v>32</v>
      </c>
      <c r="B35" s="121" t="s">
        <v>52</v>
      </c>
      <c r="C35" s="122" t="s">
        <v>61</v>
      </c>
      <c r="D35" s="123" t="s">
        <v>11</v>
      </c>
      <c r="E35" s="124">
        <f>'נב"מ'!E35+'שו"ט'!E35</f>
        <v>1</v>
      </c>
      <c r="F35" s="125">
        <v>3000</v>
      </c>
      <c r="G35" s="125">
        <f>'נב"מ'!G35+'שו"ט'!G35</f>
        <v>0</v>
      </c>
      <c r="H35" s="126" t="s">
        <v>25</v>
      </c>
    </row>
    <row r="36" spans="1:8" ht="14.4" thickBot="1" x14ac:dyDescent="0.3">
      <c r="A36" s="45">
        <v>33</v>
      </c>
      <c r="B36" s="98" t="s">
        <v>62</v>
      </c>
      <c r="C36" s="99" t="s">
        <v>63</v>
      </c>
      <c r="D36" s="47" t="s">
        <v>11</v>
      </c>
      <c r="E36" s="48">
        <f>'נב"מ'!E36+'שו"ט'!E36</f>
        <v>1</v>
      </c>
      <c r="F36" s="107">
        <v>2000</v>
      </c>
      <c r="G36" s="107">
        <f>'נב"מ'!G36+'שו"ט'!G36</f>
        <v>0</v>
      </c>
      <c r="H36" s="50" t="s">
        <v>25</v>
      </c>
    </row>
    <row r="37" spans="1:8" ht="15" thickTop="1" thickBot="1" x14ac:dyDescent="0.3">
      <c r="A37" s="18"/>
      <c r="B37" s="19" t="s">
        <v>24</v>
      </c>
      <c r="C37" s="19"/>
      <c r="D37" s="11"/>
      <c r="E37" s="15"/>
      <c r="F37" s="15"/>
      <c r="G37" s="41">
        <f>SUM(G4:G36)</f>
        <v>0</v>
      </c>
      <c r="H37" s="2"/>
    </row>
    <row r="38" spans="1:8" s="10" customFormat="1" ht="22.2" thickTop="1" thickBot="1" x14ac:dyDescent="0.45">
      <c r="A38" s="6">
        <v>2</v>
      </c>
      <c r="B38" s="7" t="s">
        <v>6</v>
      </c>
      <c r="C38" s="7"/>
      <c r="D38" s="8"/>
      <c r="E38" s="14"/>
      <c r="F38" s="14"/>
      <c r="G38" s="39"/>
      <c r="H38" s="9"/>
    </row>
    <row r="39" spans="1:8" s="37" customFormat="1" ht="15.75" customHeight="1" thickTop="1" x14ac:dyDescent="0.3">
      <c r="A39" s="32">
        <v>2.1</v>
      </c>
      <c r="B39" s="33" t="s">
        <v>22</v>
      </c>
      <c r="C39" s="33"/>
      <c r="D39" s="34"/>
      <c r="E39" s="35"/>
      <c r="F39" s="35"/>
      <c r="G39" s="42"/>
      <c r="H39" s="36"/>
    </row>
    <row r="40" spans="1:8" x14ac:dyDescent="0.25">
      <c r="A40" s="18" t="s">
        <v>29</v>
      </c>
      <c r="B40" s="1" t="s">
        <v>64</v>
      </c>
      <c r="C40" s="1"/>
      <c r="D40" s="11" t="s">
        <v>11</v>
      </c>
      <c r="E40" s="15">
        <f>'נב"מ'!E40+'שו"ט'!E40</f>
        <v>8</v>
      </c>
      <c r="F40" s="15">
        <v>800</v>
      </c>
      <c r="G40" s="15">
        <f>F40*E40</f>
        <v>6400</v>
      </c>
      <c r="H40" s="17"/>
    </row>
    <row r="41" spans="1:8" x14ac:dyDescent="0.25">
      <c r="A41" s="18" t="s">
        <v>30</v>
      </c>
      <c r="B41" s="1" t="s">
        <v>66</v>
      </c>
      <c r="C41" s="1"/>
      <c r="D41" s="11" t="s">
        <v>11</v>
      </c>
      <c r="E41" s="15">
        <f>'נב"מ'!E41+'שו"ט'!E41</f>
        <v>5</v>
      </c>
      <c r="F41" s="15">
        <v>1000</v>
      </c>
      <c r="G41" s="15">
        <f t="shared" ref="G41:G42" si="0">F41*E41</f>
        <v>5000</v>
      </c>
      <c r="H41" s="17"/>
    </row>
    <row r="42" spans="1:8" x14ac:dyDescent="0.25">
      <c r="A42" s="18" t="s">
        <v>31</v>
      </c>
      <c r="B42" s="1" t="s">
        <v>65</v>
      </c>
      <c r="C42" s="1"/>
      <c r="D42" s="11" t="s">
        <v>11</v>
      </c>
      <c r="E42" s="15">
        <f>'נב"מ'!E42+'שו"ט'!E42</f>
        <v>10</v>
      </c>
      <c r="F42" s="15">
        <v>1500</v>
      </c>
      <c r="G42" s="15">
        <f t="shared" si="0"/>
        <v>15000</v>
      </c>
      <c r="H42" s="17"/>
    </row>
    <row r="43" spans="1:8" x14ac:dyDescent="0.25">
      <c r="A43" s="130" t="s">
        <v>7</v>
      </c>
      <c r="B43" s="131"/>
      <c r="C43" s="51"/>
      <c r="D43" s="11"/>
      <c r="E43" s="15"/>
      <c r="F43" s="15"/>
      <c r="G43" s="41">
        <f>SUM(G40:G42)</f>
        <v>26400</v>
      </c>
      <c r="H43" s="2"/>
    </row>
    <row r="44" spans="1:8" ht="15.6" x14ac:dyDescent="0.3">
      <c r="A44" s="18"/>
      <c r="B44" s="1" t="s">
        <v>16</v>
      </c>
      <c r="C44" s="1"/>
      <c r="D44" s="11" t="s">
        <v>5</v>
      </c>
      <c r="E44" s="20">
        <v>0</v>
      </c>
      <c r="F44" s="20"/>
      <c r="G44" s="43"/>
      <c r="H44" s="2"/>
    </row>
    <row r="45" spans="1:8" x14ac:dyDescent="0.25">
      <c r="A45" s="18"/>
      <c r="B45" s="19" t="s">
        <v>8</v>
      </c>
      <c r="C45" s="19"/>
      <c r="D45" s="11"/>
      <c r="E45" s="15"/>
      <c r="F45" s="15"/>
      <c r="G45" s="41">
        <f>G43*(1-E44/100)</f>
        <v>26400</v>
      </c>
      <c r="H45" s="2"/>
    </row>
    <row r="46" spans="1:8" s="37" customFormat="1" ht="15.75" customHeight="1" x14ac:dyDescent="0.3">
      <c r="A46" s="32">
        <v>2.2000000000000002</v>
      </c>
      <c r="B46" s="33" t="s">
        <v>23</v>
      </c>
      <c r="C46" s="33"/>
      <c r="D46" s="34"/>
      <c r="E46" s="35"/>
      <c r="F46" s="35"/>
      <c r="G46" s="42"/>
      <c r="H46" s="36"/>
    </row>
    <row r="47" spans="1:8" x14ac:dyDescent="0.25">
      <c r="A47" s="18" t="s">
        <v>10</v>
      </c>
      <c r="B47" s="1" t="s">
        <v>12</v>
      </c>
      <c r="C47" s="1"/>
      <c r="D47" s="11" t="s">
        <v>11</v>
      </c>
      <c r="E47" s="15">
        <v>1</v>
      </c>
      <c r="F47" s="15">
        <f>'נב"מ'!F47+'שו"ט'!F47</f>
        <v>150000</v>
      </c>
      <c r="G47" s="15">
        <f>F47*E47</f>
        <v>150000</v>
      </c>
      <c r="H47" s="17"/>
    </row>
    <row r="48" spans="1:8" x14ac:dyDescent="0.25">
      <c r="A48" s="130" t="s">
        <v>13</v>
      </c>
      <c r="B48" s="131"/>
      <c r="C48" s="51"/>
      <c r="D48" s="11"/>
      <c r="E48" s="15"/>
      <c r="F48" s="15"/>
      <c r="G48" s="41">
        <f>SUM(G47:G47)</f>
        <v>150000</v>
      </c>
      <c r="H48" s="2"/>
    </row>
    <row r="49" spans="1:8" ht="15.6" x14ac:dyDescent="0.3">
      <c r="A49" s="18"/>
      <c r="B49" s="1" t="s">
        <v>14</v>
      </c>
      <c r="C49" s="1"/>
      <c r="D49" s="11" t="s">
        <v>5</v>
      </c>
      <c r="E49" s="20">
        <v>0</v>
      </c>
      <c r="F49" s="20"/>
      <c r="G49" s="43"/>
      <c r="H49" s="2"/>
    </row>
    <row r="50" spans="1:8" ht="14.4" thickBot="1" x14ac:dyDescent="0.3">
      <c r="A50" s="22"/>
      <c r="B50" s="23" t="s">
        <v>17</v>
      </c>
      <c r="C50" s="23"/>
      <c r="D50" s="24"/>
      <c r="E50" s="25"/>
      <c r="F50" s="25"/>
      <c r="G50" s="41">
        <f>G48*(1+E49/100)</f>
        <v>150000</v>
      </c>
      <c r="H50" s="26"/>
    </row>
    <row r="51" spans="1:8" ht="14.4" thickBot="1" x14ac:dyDescent="0.3">
      <c r="A51" s="45"/>
      <c r="B51" s="46" t="s">
        <v>28</v>
      </c>
      <c r="C51" s="46"/>
      <c r="D51" s="47"/>
      <c r="E51" s="48"/>
      <c r="F51" s="48"/>
      <c r="G51" s="49">
        <f>G45+G50</f>
        <v>176400</v>
      </c>
      <c r="H51" s="50"/>
    </row>
    <row r="52" spans="1:8" ht="15" thickTop="1" thickBot="1" x14ac:dyDescent="0.3">
      <c r="A52" s="27"/>
      <c r="B52" s="31" t="s">
        <v>70</v>
      </c>
      <c r="C52" s="31"/>
      <c r="D52" s="28"/>
      <c r="E52" s="29"/>
      <c r="F52" s="29"/>
      <c r="G52" s="44">
        <f>G51+G37</f>
        <v>176400</v>
      </c>
      <c r="H52" s="30"/>
    </row>
    <row r="53" spans="1:8" ht="15" thickTop="1" x14ac:dyDescent="0.2"/>
  </sheetData>
  <mergeCells count="3">
    <mergeCell ref="A1:H1"/>
    <mergeCell ref="A43:B43"/>
    <mergeCell ref="A48:B48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פורמט</vt:lpstr>
      <vt:lpstr>נב"מ</vt:lpstr>
      <vt:lpstr>שו"ט</vt:lpstr>
      <vt:lpstr>סה"כ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אורלי גבאי[Orly Gabay]</cp:lastModifiedBy>
  <cp:lastPrinted>2013-11-12T08:23:22Z</cp:lastPrinted>
  <dcterms:created xsi:type="dcterms:W3CDTF">2013-05-29T15:02:55Z</dcterms:created>
  <dcterms:modified xsi:type="dcterms:W3CDTF">2016-10-25T11:47:43Z</dcterms:modified>
</cp:coreProperties>
</file>